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 CHENG\OneDrive - The University of Chicago\桌面\datascience\tennis\m\matches\txt\"/>
    </mc:Choice>
  </mc:AlternateContent>
  <xr:revisionPtr revIDLastSave="0" documentId="13_ncr:1_{350EBEE8-4ECB-4E7E-BE0B-393AA7532EC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Novak Djokovic" sheetId="1" r:id="rId1"/>
    <sheet name="Stats" sheetId="2" r:id="rId2"/>
  </sheets>
  <definedNames>
    <definedName name="_xlnm._FilterDatabase" localSheetId="0" hidden="1">'Novak Djokovic'!$A$1:$AO$1328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336" i="1" l="1"/>
  <c r="U1335" i="1"/>
  <c r="AJ1330" i="1"/>
  <c r="AK1330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U1043" i="1"/>
  <c r="V1043" i="1"/>
  <c r="U1044" i="1"/>
  <c r="V1044" i="1"/>
  <c r="U1045" i="1"/>
  <c r="V1045" i="1"/>
  <c r="U1046" i="1"/>
  <c r="V1046" i="1"/>
  <c r="U1047" i="1"/>
  <c r="V1047" i="1"/>
  <c r="U1048" i="1"/>
  <c r="V1048" i="1"/>
  <c r="U1049" i="1"/>
  <c r="V1049" i="1"/>
  <c r="U1050" i="1"/>
  <c r="V1050" i="1"/>
  <c r="U1051" i="1"/>
  <c r="V1051" i="1"/>
  <c r="U1052" i="1"/>
  <c r="V1052" i="1"/>
  <c r="U1053" i="1"/>
  <c r="V1053" i="1"/>
  <c r="U1054" i="1"/>
  <c r="V1054" i="1"/>
  <c r="U1055" i="1"/>
  <c r="V1055" i="1"/>
  <c r="U1056" i="1"/>
  <c r="V1056" i="1"/>
  <c r="U1057" i="1"/>
  <c r="V1057" i="1"/>
  <c r="U1058" i="1"/>
  <c r="V1058" i="1"/>
  <c r="U1059" i="1"/>
  <c r="V1059" i="1"/>
  <c r="U1060" i="1"/>
  <c r="V1060" i="1"/>
  <c r="U1061" i="1"/>
  <c r="V1061" i="1"/>
  <c r="U1062" i="1"/>
  <c r="V1062" i="1"/>
  <c r="U1063" i="1"/>
  <c r="V1063" i="1"/>
  <c r="U1064" i="1"/>
  <c r="V1064" i="1"/>
  <c r="U1065" i="1"/>
  <c r="V1065" i="1"/>
  <c r="U1066" i="1"/>
  <c r="V1066" i="1"/>
  <c r="U1067" i="1"/>
  <c r="V1067" i="1"/>
  <c r="U1068" i="1"/>
  <c r="V1068" i="1"/>
  <c r="U1069" i="1"/>
  <c r="V1069" i="1"/>
  <c r="U1070" i="1"/>
  <c r="V1070" i="1"/>
  <c r="U1071" i="1"/>
  <c r="V1071" i="1"/>
  <c r="U1072" i="1"/>
  <c r="V1072" i="1"/>
  <c r="U1073" i="1"/>
  <c r="V1073" i="1"/>
  <c r="U1074" i="1"/>
  <c r="V1074" i="1"/>
  <c r="U1075" i="1"/>
  <c r="V1075" i="1"/>
  <c r="U1076" i="1"/>
  <c r="V1076" i="1"/>
  <c r="U1077" i="1"/>
  <c r="V1077" i="1"/>
  <c r="U1078" i="1"/>
  <c r="V1078" i="1"/>
  <c r="U1079" i="1"/>
  <c r="V1079" i="1"/>
  <c r="U1080" i="1"/>
  <c r="V1080" i="1"/>
  <c r="U1081" i="1"/>
  <c r="V1081" i="1"/>
  <c r="U1082" i="1"/>
  <c r="V1082" i="1"/>
  <c r="U1083" i="1"/>
  <c r="V1083" i="1"/>
  <c r="U1084" i="1"/>
  <c r="V1084" i="1"/>
  <c r="U1085" i="1"/>
  <c r="V1085" i="1"/>
  <c r="U1086" i="1"/>
  <c r="V1086" i="1"/>
  <c r="U1087" i="1"/>
  <c r="V1087" i="1"/>
  <c r="U1088" i="1"/>
  <c r="V1088" i="1"/>
  <c r="U1089" i="1"/>
  <c r="V1089" i="1"/>
  <c r="U1090" i="1"/>
  <c r="V1090" i="1"/>
  <c r="U1091" i="1"/>
  <c r="V1091" i="1"/>
  <c r="U1092" i="1"/>
  <c r="V1092" i="1"/>
  <c r="U1093" i="1"/>
  <c r="V1093" i="1"/>
  <c r="U1094" i="1"/>
  <c r="V1094" i="1"/>
  <c r="U1095" i="1"/>
  <c r="V1095" i="1"/>
  <c r="U1096" i="1"/>
  <c r="V1096" i="1"/>
  <c r="U1097" i="1"/>
  <c r="V1097" i="1"/>
  <c r="U1098" i="1"/>
  <c r="V1098" i="1"/>
  <c r="U1099" i="1"/>
  <c r="V1099" i="1"/>
  <c r="U1100" i="1"/>
  <c r="V1100" i="1"/>
  <c r="U1101" i="1"/>
  <c r="V1101" i="1"/>
  <c r="U1102" i="1"/>
  <c r="V1102" i="1"/>
  <c r="U1103" i="1"/>
  <c r="V1103" i="1"/>
  <c r="U1104" i="1"/>
  <c r="V1104" i="1"/>
  <c r="U1105" i="1"/>
  <c r="V1105" i="1"/>
  <c r="U1106" i="1"/>
  <c r="V1106" i="1"/>
  <c r="U1107" i="1"/>
  <c r="V1107" i="1"/>
  <c r="U1108" i="1"/>
  <c r="V1108" i="1"/>
  <c r="U1109" i="1"/>
  <c r="V1109" i="1"/>
  <c r="U1110" i="1"/>
  <c r="V1110" i="1"/>
  <c r="U1111" i="1"/>
  <c r="V1111" i="1"/>
  <c r="U1112" i="1"/>
  <c r="V1112" i="1"/>
  <c r="U1113" i="1"/>
  <c r="V1113" i="1"/>
  <c r="U1114" i="1"/>
  <c r="V1114" i="1"/>
  <c r="U1115" i="1"/>
  <c r="V1115" i="1"/>
  <c r="U1116" i="1"/>
  <c r="V1116" i="1"/>
  <c r="U1117" i="1"/>
  <c r="V1117" i="1"/>
  <c r="U1118" i="1"/>
  <c r="V1118" i="1"/>
  <c r="U1119" i="1"/>
  <c r="V1119" i="1"/>
  <c r="U1120" i="1"/>
  <c r="V1120" i="1"/>
  <c r="U1121" i="1"/>
  <c r="V1121" i="1"/>
  <c r="U1122" i="1"/>
  <c r="V1122" i="1"/>
  <c r="U1123" i="1"/>
  <c r="V1123" i="1"/>
  <c r="U1124" i="1"/>
  <c r="V1124" i="1"/>
  <c r="U1125" i="1"/>
  <c r="V1125" i="1"/>
  <c r="U1126" i="1"/>
  <c r="V1126" i="1"/>
  <c r="U1127" i="1"/>
  <c r="V1127" i="1"/>
  <c r="U1128" i="1"/>
  <c r="V1128" i="1"/>
  <c r="U1129" i="1"/>
  <c r="V1129" i="1"/>
  <c r="U1130" i="1"/>
  <c r="V1130" i="1"/>
  <c r="U1131" i="1"/>
  <c r="V1131" i="1"/>
  <c r="U1132" i="1"/>
  <c r="V1132" i="1"/>
  <c r="U1133" i="1"/>
  <c r="V1133" i="1"/>
  <c r="U1134" i="1"/>
  <c r="V1134" i="1"/>
  <c r="U1135" i="1"/>
  <c r="V1135" i="1"/>
  <c r="U1136" i="1"/>
  <c r="V1136" i="1"/>
  <c r="U1137" i="1"/>
  <c r="V1137" i="1"/>
  <c r="U1138" i="1"/>
  <c r="V1138" i="1"/>
  <c r="U1139" i="1"/>
  <c r="V1139" i="1"/>
  <c r="U1140" i="1"/>
  <c r="V1140" i="1"/>
  <c r="U1141" i="1"/>
  <c r="V1141" i="1"/>
  <c r="U1142" i="1"/>
  <c r="V1142" i="1"/>
  <c r="U1143" i="1"/>
  <c r="V1143" i="1"/>
  <c r="U1144" i="1"/>
  <c r="V1144" i="1"/>
  <c r="U1145" i="1"/>
  <c r="V1145" i="1"/>
  <c r="U1146" i="1"/>
  <c r="V1146" i="1"/>
  <c r="U1147" i="1"/>
  <c r="V1147" i="1"/>
  <c r="U1148" i="1"/>
  <c r="V1148" i="1"/>
  <c r="U1149" i="1"/>
  <c r="V1149" i="1"/>
  <c r="U1150" i="1"/>
  <c r="V1150" i="1"/>
  <c r="U1151" i="1"/>
  <c r="V1151" i="1"/>
  <c r="U1152" i="1"/>
  <c r="V1152" i="1"/>
  <c r="U1153" i="1"/>
  <c r="V1153" i="1"/>
  <c r="U1154" i="1"/>
  <c r="V1154" i="1"/>
  <c r="U1155" i="1"/>
  <c r="V1155" i="1"/>
  <c r="U1156" i="1"/>
  <c r="V1156" i="1"/>
  <c r="U1157" i="1"/>
  <c r="V1157" i="1"/>
  <c r="U1158" i="1"/>
  <c r="V1158" i="1"/>
  <c r="U1159" i="1"/>
  <c r="V1159" i="1"/>
  <c r="U1160" i="1"/>
  <c r="V1160" i="1"/>
  <c r="U1161" i="1"/>
  <c r="V1161" i="1"/>
  <c r="U1162" i="1"/>
  <c r="V1162" i="1"/>
  <c r="U1163" i="1"/>
  <c r="V1163" i="1"/>
  <c r="U1164" i="1"/>
  <c r="V1164" i="1"/>
  <c r="U1165" i="1"/>
  <c r="V1165" i="1"/>
  <c r="U1166" i="1"/>
  <c r="V1166" i="1"/>
  <c r="U1167" i="1"/>
  <c r="V1167" i="1"/>
  <c r="U1168" i="1"/>
  <c r="V1168" i="1"/>
  <c r="U1169" i="1"/>
  <c r="V1169" i="1"/>
  <c r="U1170" i="1"/>
  <c r="V1170" i="1"/>
  <c r="U1171" i="1"/>
  <c r="V1171" i="1"/>
  <c r="U1172" i="1"/>
  <c r="V1172" i="1"/>
  <c r="U1173" i="1"/>
  <c r="V1173" i="1"/>
  <c r="U1174" i="1"/>
  <c r="V1174" i="1"/>
  <c r="U1175" i="1"/>
  <c r="V1175" i="1"/>
  <c r="U1176" i="1"/>
  <c r="V1176" i="1"/>
  <c r="U1177" i="1"/>
  <c r="V1177" i="1"/>
  <c r="U1178" i="1"/>
  <c r="V1178" i="1"/>
  <c r="U1179" i="1"/>
  <c r="V1179" i="1"/>
  <c r="U1180" i="1"/>
  <c r="V1180" i="1"/>
  <c r="U1181" i="1"/>
  <c r="V1181" i="1"/>
  <c r="U1182" i="1"/>
  <c r="V1182" i="1"/>
  <c r="U1183" i="1"/>
  <c r="V1183" i="1"/>
  <c r="U1184" i="1"/>
  <c r="V1184" i="1"/>
  <c r="U1185" i="1"/>
  <c r="V1185" i="1"/>
  <c r="U1186" i="1"/>
  <c r="V1186" i="1"/>
  <c r="U1187" i="1"/>
  <c r="V1187" i="1"/>
  <c r="U1188" i="1"/>
  <c r="V1188" i="1"/>
  <c r="U1189" i="1"/>
  <c r="V1189" i="1"/>
  <c r="U1190" i="1"/>
  <c r="V1190" i="1"/>
  <c r="U1191" i="1"/>
  <c r="V1191" i="1"/>
  <c r="U1192" i="1"/>
  <c r="V1192" i="1"/>
  <c r="U1193" i="1"/>
  <c r="V1193" i="1"/>
  <c r="U1194" i="1"/>
  <c r="V1194" i="1"/>
  <c r="U1195" i="1"/>
  <c r="V1195" i="1"/>
  <c r="U1196" i="1"/>
  <c r="V1196" i="1"/>
  <c r="U1197" i="1"/>
  <c r="V1197" i="1"/>
  <c r="U1198" i="1"/>
  <c r="V1198" i="1"/>
  <c r="U1199" i="1"/>
  <c r="V1199" i="1"/>
  <c r="U1200" i="1"/>
  <c r="V1200" i="1"/>
  <c r="U1201" i="1"/>
  <c r="V1201" i="1"/>
  <c r="U1202" i="1"/>
  <c r="V1202" i="1"/>
  <c r="U1203" i="1"/>
  <c r="V1203" i="1"/>
  <c r="U1204" i="1"/>
  <c r="V1204" i="1"/>
  <c r="U1205" i="1"/>
  <c r="V1205" i="1"/>
  <c r="U1206" i="1"/>
  <c r="V1206" i="1"/>
  <c r="U1207" i="1"/>
  <c r="V1207" i="1"/>
  <c r="U1208" i="1"/>
  <c r="V1208" i="1"/>
  <c r="U1209" i="1"/>
  <c r="V1209" i="1"/>
  <c r="U1210" i="1"/>
  <c r="V1210" i="1"/>
  <c r="U1211" i="1"/>
  <c r="V1211" i="1"/>
  <c r="U1212" i="1"/>
  <c r="V1212" i="1"/>
  <c r="U1213" i="1"/>
  <c r="V1213" i="1"/>
  <c r="U1214" i="1"/>
  <c r="V1214" i="1"/>
  <c r="U1215" i="1"/>
  <c r="V1215" i="1"/>
  <c r="U1216" i="1"/>
  <c r="V1216" i="1"/>
  <c r="U1217" i="1"/>
  <c r="V1217" i="1"/>
  <c r="U1218" i="1"/>
  <c r="V1218" i="1"/>
  <c r="U1219" i="1"/>
  <c r="V1219" i="1"/>
  <c r="U1220" i="1"/>
  <c r="V1220" i="1"/>
  <c r="U1221" i="1"/>
  <c r="V1221" i="1"/>
  <c r="U1222" i="1"/>
  <c r="V1222" i="1"/>
  <c r="U1223" i="1"/>
  <c r="V1223" i="1"/>
  <c r="U1224" i="1"/>
  <c r="V1224" i="1"/>
  <c r="U1225" i="1"/>
  <c r="V1225" i="1"/>
  <c r="U1226" i="1"/>
  <c r="V1226" i="1"/>
  <c r="U1227" i="1"/>
  <c r="V1227" i="1"/>
  <c r="U1228" i="1"/>
  <c r="V1228" i="1"/>
  <c r="U1229" i="1"/>
  <c r="V1229" i="1"/>
  <c r="U1230" i="1"/>
  <c r="V1230" i="1"/>
  <c r="U1231" i="1"/>
  <c r="V1231" i="1"/>
  <c r="U1232" i="1"/>
  <c r="V1232" i="1"/>
  <c r="U1233" i="1"/>
  <c r="V1233" i="1"/>
  <c r="U1234" i="1"/>
  <c r="V1234" i="1"/>
  <c r="U1235" i="1"/>
  <c r="V1235" i="1"/>
  <c r="U1236" i="1"/>
  <c r="V1236" i="1"/>
  <c r="U1237" i="1"/>
  <c r="V1237" i="1"/>
  <c r="U1238" i="1"/>
  <c r="V1238" i="1"/>
  <c r="U1239" i="1"/>
  <c r="V1239" i="1"/>
  <c r="U1240" i="1"/>
  <c r="V1240" i="1"/>
  <c r="U1241" i="1"/>
  <c r="V1241" i="1"/>
  <c r="U1242" i="1"/>
  <c r="V1242" i="1"/>
  <c r="U1243" i="1"/>
  <c r="V1243" i="1"/>
  <c r="U1244" i="1"/>
  <c r="V1244" i="1"/>
  <c r="U1245" i="1"/>
  <c r="V1245" i="1"/>
  <c r="U1246" i="1"/>
  <c r="V1246" i="1"/>
  <c r="U1247" i="1"/>
  <c r="V1247" i="1"/>
  <c r="U1248" i="1"/>
  <c r="V1248" i="1"/>
  <c r="U1249" i="1"/>
  <c r="V1249" i="1"/>
  <c r="U1250" i="1"/>
  <c r="V1250" i="1"/>
  <c r="U1251" i="1"/>
  <c r="V1251" i="1"/>
  <c r="U1252" i="1"/>
  <c r="V1252" i="1"/>
  <c r="U1253" i="1"/>
  <c r="V1253" i="1"/>
  <c r="U1254" i="1"/>
  <c r="V1254" i="1"/>
  <c r="U1255" i="1"/>
  <c r="V1255" i="1"/>
  <c r="U1256" i="1"/>
  <c r="V1256" i="1"/>
  <c r="U1257" i="1"/>
  <c r="V1257" i="1"/>
  <c r="U1258" i="1"/>
  <c r="V1258" i="1"/>
  <c r="U1259" i="1"/>
  <c r="V1259" i="1"/>
  <c r="U1260" i="1"/>
  <c r="V1260" i="1"/>
  <c r="U1261" i="1"/>
  <c r="V1261" i="1"/>
  <c r="U1262" i="1"/>
  <c r="V1262" i="1"/>
  <c r="U1263" i="1"/>
  <c r="V1263" i="1"/>
  <c r="U1264" i="1"/>
  <c r="V1264" i="1"/>
  <c r="U1265" i="1"/>
  <c r="V1265" i="1"/>
  <c r="U1266" i="1"/>
  <c r="V1266" i="1"/>
  <c r="U1267" i="1"/>
  <c r="V1267" i="1"/>
  <c r="U1268" i="1"/>
  <c r="V1268" i="1"/>
  <c r="U1269" i="1"/>
  <c r="V1269" i="1"/>
  <c r="U1270" i="1"/>
  <c r="V1270" i="1"/>
  <c r="U1271" i="1"/>
  <c r="V1271" i="1"/>
  <c r="U1272" i="1"/>
  <c r="V1272" i="1"/>
  <c r="U1273" i="1"/>
  <c r="V1273" i="1"/>
  <c r="U1274" i="1"/>
  <c r="V1274" i="1"/>
  <c r="U1275" i="1"/>
  <c r="V1275" i="1"/>
  <c r="U1276" i="1"/>
  <c r="V1276" i="1"/>
  <c r="U1277" i="1"/>
  <c r="V1277" i="1"/>
  <c r="U1278" i="1"/>
  <c r="V1278" i="1"/>
  <c r="U1279" i="1"/>
  <c r="V1279" i="1"/>
  <c r="U1280" i="1"/>
  <c r="V1280" i="1"/>
  <c r="U1281" i="1"/>
  <c r="V1281" i="1"/>
  <c r="U1282" i="1"/>
  <c r="V1282" i="1"/>
  <c r="U1283" i="1"/>
  <c r="V1283" i="1"/>
  <c r="U1284" i="1"/>
  <c r="V1284" i="1"/>
  <c r="U1285" i="1"/>
  <c r="V1285" i="1"/>
  <c r="U1286" i="1"/>
  <c r="V1286" i="1"/>
  <c r="U1287" i="1"/>
  <c r="V1287" i="1"/>
  <c r="U1288" i="1"/>
  <c r="V1288" i="1"/>
  <c r="U1289" i="1"/>
  <c r="V1289" i="1"/>
  <c r="U1290" i="1"/>
  <c r="V1290" i="1"/>
  <c r="U1291" i="1"/>
  <c r="V1291" i="1"/>
  <c r="U1292" i="1"/>
  <c r="V1292" i="1"/>
  <c r="U1293" i="1"/>
  <c r="V1293" i="1"/>
  <c r="U1294" i="1"/>
  <c r="V1294" i="1"/>
  <c r="U1295" i="1"/>
  <c r="V1295" i="1"/>
  <c r="U1296" i="1"/>
  <c r="V1296" i="1"/>
  <c r="U1297" i="1"/>
  <c r="V1297" i="1"/>
  <c r="U1298" i="1"/>
  <c r="V1298" i="1"/>
  <c r="U1299" i="1"/>
  <c r="V1299" i="1"/>
  <c r="U1300" i="1"/>
  <c r="V1300" i="1"/>
  <c r="U1301" i="1"/>
  <c r="V1301" i="1"/>
  <c r="U1302" i="1"/>
  <c r="V1302" i="1"/>
  <c r="U1303" i="1"/>
  <c r="V1303" i="1"/>
  <c r="U1304" i="1"/>
  <c r="V1304" i="1"/>
  <c r="U1305" i="1"/>
  <c r="V1305" i="1"/>
  <c r="U1306" i="1"/>
  <c r="V1306" i="1"/>
  <c r="U1307" i="1"/>
  <c r="V1307" i="1"/>
  <c r="U1308" i="1"/>
  <c r="V1308" i="1"/>
  <c r="U1309" i="1"/>
  <c r="V1309" i="1"/>
  <c r="U1310" i="1"/>
  <c r="V1310" i="1"/>
  <c r="U1311" i="1"/>
  <c r="V1311" i="1"/>
  <c r="U1312" i="1"/>
  <c r="V1312" i="1"/>
  <c r="U1313" i="1"/>
  <c r="V1313" i="1"/>
  <c r="U1314" i="1"/>
  <c r="V1314" i="1"/>
  <c r="U1315" i="1"/>
  <c r="V1315" i="1"/>
  <c r="U1316" i="1"/>
  <c r="V1316" i="1"/>
  <c r="U1317" i="1"/>
  <c r="V1317" i="1"/>
  <c r="U1318" i="1"/>
  <c r="V1318" i="1"/>
  <c r="U1319" i="1"/>
  <c r="V1319" i="1"/>
  <c r="U1320" i="1"/>
  <c r="V1320" i="1"/>
  <c r="U1321" i="1"/>
  <c r="V1321" i="1"/>
  <c r="U1322" i="1"/>
  <c r="V1322" i="1"/>
  <c r="U1323" i="1"/>
  <c r="V1323" i="1"/>
  <c r="U1324" i="1"/>
  <c r="V1324" i="1"/>
  <c r="U1325" i="1"/>
  <c r="V1325" i="1"/>
  <c r="U1326" i="1"/>
  <c r="V1326" i="1"/>
  <c r="U1327" i="1"/>
  <c r="V1327" i="1"/>
  <c r="U1328" i="1"/>
  <c r="V1328" i="1"/>
  <c r="V2" i="1"/>
  <c r="V1330" i="1" s="1"/>
  <c r="U2" i="1"/>
  <c r="AF1290" i="1"/>
  <c r="AE1290" i="1"/>
  <c r="AF1278" i="1"/>
  <c r="AE1278" i="1"/>
  <c r="AF1277" i="1"/>
  <c r="AE1277" i="1"/>
  <c r="AF1276" i="1"/>
  <c r="AE1276" i="1"/>
  <c r="AF1263" i="1"/>
  <c r="AE1263" i="1"/>
  <c r="AF1253" i="1"/>
  <c r="AE1253" i="1"/>
  <c r="AF1239" i="1"/>
  <c r="AE1239" i="1"/>
  <c r="AF1238" i="1"/>
  <c r="AE1238" i="1"/>
  <c r="AF1234" i="1"/>
  <c r="AE1234" i="1"/>
  <c r="AF1233" i="1"/>
  <c r="AE1233" i="1"/>
  <c r="AF1232" i="1"/>
  <c r="AE1232" i="1"/>
  <c r="AF1231" i="1"/>
  <c r="AE1231" i="1"/>
  <c r="AF1230" i="1"/>
  <c r="AE1230" i="1"/>
  <c r="AF1229" i="1"/>
  <c r="AE1229" i="1"/>
  <c r="AF1228" i="1"/>
  <c r="AE1228" i="1"/>
  <c r="AF1227" i="1"/>
  <c r="AE1227" i="1"/>
  <c r="AF1226" i="1"/>
  <c r="AE1226" i="1"/>
  <c r="AF1225" i="1"/>
  <c r="AE1225" i="1"/>
  <c r="AF1224" i="1"/>
  <c r="AE1224" i="1"/>
  <c r="AF1223" i="1"/>
  <c r="AE1223" i="1"/>
  <c r="AF1222" i="1"/>
  <c r="AE1222" i="1"/>
  <c r="AF1221" i="1"/>
  <c r="AE1221" i="1"/>
  <c r="AF1220" i="1"/>
  <c r="AE1220" i="1"/>
  <c r="AF1219" i="1"/>
  <c r="AE1219" i="1"/>
  <c r="AF1218" i="1"/>
  <c r="AE1218" i="1"/>
  <c r="AF1217" i="1"/>
  <c r="AE1217" i="1"/>
  <c r="AF1216" i="1"/>
  <c r="AE1216" i="1"/>
  <c r="AF1213" i="1"/>
  <c r="AE1213" i="1"/>
  <c r="AF1212" i="1"/>
  <c r="AE1212" i="1"/>
  <c r="AF1211" i="1"/>
  <c r="AE1211" i="1"/>
  <c r="AF1210" i="1"/>
  <c r="AE1210" i="1"/>
  <c r="AF1209" i="1"/>
  <c r="AE1209" i="1"/>
  <c r="AF1208" i="1"/>
  <c r="AE1208" i="1"/>
  <c r="AF1205" i="1"/>
  <c r="AE1205" i="1"/>
  <c r="AF1204" i="1"/>
  <c r="AE1204" i="1"/>
  <c r="AF1203" i="1"/>
  <c r="AE1203" i="1"/>
  <c r="AF1202" i="1"/>
  <c r="AE1202" i="1"/>
  <c r="AF1201" i="1"/>
  <c r="AE1201" i="1"/>
  <c r="AF1200" i="1"/>
  <c r="AE1200" i="1"/>
  <c r="AF1199" i="1"/>
  <c r="AE1199" i="1"/>
  <c r="AF1198" i="1"/>
  <c r="AE1198" i="1"/>
  <c r="AF1197" i="1"/>
  <c r="AE1197" i="1"/>
  <c r="AF1196" i="1"/>
  <c r="AE1196" i="1"/>
  <c r="AF1195" i="1"/>
  <c r="AE1195" i="1"/>
  <c r="AF1194" i="1"/>
  <c r="AE1194" i="1"/>
  <c r="AF1193" i="1"/>
  <c r="AE1193" i="1"/>
  <c r="AF1192" i="1"/>
  <c r="AE1192" i="1"/>
  <c r="AF1191" i="1"/>
  <c r="AE1191" i="1"/>
  <c r="AF1190" i="1"/>
  <c r="AE1190" i="1"/>
  <c r="AF1189" i="1"/>
  <c r="AE1189" i="1"/>
  <c r="AF1188" i="1"/>
  <c r="AE1188" i="1"/>
  <c r="AF1187" i="1"/>
  <c r="AE1187" i="1"/>
  <c r="AF1186" i="1"/>
  <c r="AE1186" i="1"/>
  <c r="AF1185" i="1"/>
  <c r="AE1185" i="1"/>
  <c r="AF1184" i="1"/>
  <c r="AE1184" i="1"/>
  <c r="AF1183" i="1"/>
  <c r="AE1183" i="1"/>
  <c r="AF1182" i="1"/>
  <c r="AE1182" i="1"/>
  <c r="AF1181" i="1"/>
  <c r="AE1181" i="1"/>
  <c r="AF1180" i="1"/>
  <c r="AE1180" i="1"/>
  <c r="AF1179" i="1"/>
  <c r="AE1179" i="1"/>
  <c r="AF1178" i="1"/>
  <c r="AE1178" i="1"/>
  <c r="AF1177" i="1"/>
  <c r="AE1177" i="1"/>
  <c r="AF1176" i="1"/>
  <c r="AE1176" i="1"/>
  <c r="AF1173" i="1"/>
  <c r="AE1173" i="1"/>
  <c r="AF1172" i="1"/>
  <c r="AE1172" i="1"/>
  <c r="AF1171" i="1"/>
  <c r="AE1171" i="1"/>
  <c r="AF1170" i="1"/>
  <c r="AE1170" i="1"/>
  <c r="AF1169" i="1"/>
  <c r="AE1169" i="1"/>
  <c r="AF1168" i="1"/>
  <c r="AE1168" i="1"/>
  <c r="AF1167" i="1"/>
  <c r="AE1167" i="1"/>
  <c r="AF1166" i="1"/>
  <c r="AE1166" i="1"/>
  <c r="AF1165" i="1"/>
  <c r="AE1165" i="1"/>
  <c r="AF1164" i="1"/>
  <c r="AE1164" i="1"/>
  <c r="AF1163" i="1"/>
  <c r="AE1163" i="1"/>
  <c r="AF1162" i="1"/>
  <c r="AE1162" i="1"/>
  <c r="AF1161" i="1"/>
  <c r="AE1161" i="1"/>
  <c r="AF1160" i="1"/>
  <c r="AE1160" i="1"/>
  <c r="AF1159" i="1"/>
  <c r="AE1159" i="1"/>
  <c r="AF1158" i="1"/>
  <c r="AE1158" i="1"/>
  <c r="AF1157" i="1"/>
  <c r="AE1157" i="1"/>
  <c r="AF1156" i="1"/>
  <c r="AE1156" i="1"/>
  <c r="AF1155" i="1"/>
  <c r="AE1155" i="1"/>
  <c r="AF1154" i="1"/>
  <c r="AE1154" i="1"/>
  <c r="AF1153" i="1"/>
  <c r="AE1153" i="1"/>
  <c r="AF1152" i="1"/>
  <c r="AE1152" i="1"/>
  <c r="AF1151" i="1"/>
  <c r="AE1151" i="1"/>
  <c r="AF1150" i="1"/>
  <c r="AE1150" i="1"/>
  <c r="AF1148" i="1"/>
  <c r="AE1148" i="1"/>
  <c r="AF1147" i="1"/>
  <c r="AE1147" i="1"/>
  <c r="AF1146" i="1"/>
  <c r="AE1146" i="1"/>
  <c r="AF1145" i="1"/>
  <c r="AE1145" i="1"/>
  <c r="AF1144" i="1"/>
  <c r="AE1144" i="1"/>
  <c r="AF1143" i="1"/>
  <c r="AE1143" i="1"/>
  <c r="AF1142" i="1"/>
  <c r="AE1142" i="1"/>
  <c r="AF1141" i="1"/>
  <c r="AE1141" i="1"/>
  <c r="AF1140" i="1"/>
  <c r="AE1140" i="1"/>
  <c r="AF1139" i="1"/>
  <c r="AE1139" i="1"/>
  <c r="AF1138" i="1"/>
  <c r="AE1138" i="1"/>
  <c r="AF1137" i="1"/>
  <c r="AE1137" i="1"/>
  <c r="AF1136" i="1"/>
  <c r="AE1136" i="1"/>
  <c r="AF1135" i="1"/>
  <c r="AE1135" i="1"/>
  <c r="AF1134" i="1"/>
  <c r="AE1134" i="1"/>
  <c r="AF1132" i="1"/>
  <c r="AE1132" i="1"/>
  <c r="AF1131" i="1"/>
  <c r="AE1131" i="1"/>
  <c r="AF1130" i="1"/>
  <c r="AE1130" i="1"/>
  <c r="AF1129" i="1"/>
  <c r="AE1129" i="1"/>
  <c r="AF1128" i="1"/>
  <c r="AE1128" i="1"/>
  <c r="AF1127" i="1"/>
  <c r="AE1127" i="1"/>
  <c r="AF1126" i="1"/>
  <c r="AE1126" i="1"/>
  <c r="AF1125" i="1"/>
  <c r="AE1125" i="1"/>
  <c r="AF1124" i="1"/>
  <c r="AE1124" i="1"/>
  <c r="AF1123" i="1"/>
  <c r="AE1123" i="1"/>
  <c r="AF1122" i="1"/>
  <c r="AE1122" i="1"/>
  <c r="AF1121" i="1"/>
  <c r="AE1121" i="1"/>
  <c r="AF1120" i="1"/>
  <c r="AE1120" i="1"/>
  <c r="AF1119" i="1"/>
  <c r="AE1119" i="1"/>
  <c r="AF1118" i="1"/>
  <c r="AE1118" i="1"/>
  <c r="AF1117" i="1"/>
  <c r="AE1117" i="1"/>
  <c r="AF1116" i="1"/>
  <c r="AE1116" i="1"/>
  <c r="AF1115" i="1"/>
  <c r="AE1115" i="1"/>
  <c r="AF1114" i="1"/>
  <c r="AE1114" i="1"/>
  <c r="AF1113" i="1"/>
  <c r="AE1113" i="1"/>
  <c r="AF1112" i="1"/>
  <c r="AE1112" i="1"/>
  <c r="AF1111" i="1"/>
  <c r="AE1111" i="1"/>
  <c r="AF1110" i="1"/>
  <c r="AE1110" i="1"/>
  <c r="AF1109" i="1"/>
  <c r="AE1109" i="1"/>
  <c r="AF1108" i="1"/>
  <c r="AE1108" i="1"/>
  <c r="AF1107" i="1"/>
  <c r="AE1107" i="1"/>
  <c r="AF1106" i="1"/>
  <c r="AE1106" i="1"/>
  <c r="AF1105" i="1"/>
  <c r="AE1105" i="1"/>
  <c r="AF1104" i="1"/>
  <c r="AE1104" i="1"/>
  <c r="AF1103" i="1"/>
  <c r="AE1103" i="1"/>
  <c r="AF1102" i="1"/>
  <c r="AE1102" i="1"/>
  <c r="AF1101" i="1"/>
  <c r="AE1101" i="1"/>
  <c r="AF1100" i="1"/>
  <c r="AE1100" i="1"/>
  <c r="AF1099" i="1"/>
  <c r="AE1099" i="1"/>
  <c r="AF1098" i="1"/>
  <c r="AE1098" i="1"/>
  <c r="AF1097" i="1"/>
  <c r="AE1097" i="1"/>
  <c r="AF1096" i="1"/>
  <c r="AE1096" i="1"/>
  <c r="AF1095" i="1"/>
  <c r="AE1095" i="1"/>
  <c r="AF1094" i="1"/>
  <c r="AE1094" i="1"/>
  <c r="AF1093" i="1"/>
  <c r="AE1093" i="1"/>
  <c r="AF1092" i="1"/>
  <c r="AE1092" i="1"/>
  <c r="AF1091" i="1"/>
  <c r="AE1091" i="1"/>
  <c r="AF1088" i="1"/>
  <c r="AE1088" i="1"/>
  <c r="AF1087" i="1"/>
  <c r="AE1087" i="1"/>
  <c r="AF1086" i="1"/>
  <c r="AE1086" i="1"/>
  <c r="AF1085" i="1"/>
  <c r="AE1085" i="1"/>
  <c r="AF1084" i="1"/>
  <c r="AE1084" i="1"/>
  <c r="AF1083" i="1"/>
  <c r="AE1083" i="1"/>
  <c r="AF1082" i="1"/>
  <c r="AE1082" i="1"/>
  <c r="AF1081" i="1"/>
  <c r="AE1081" i="1"/>
  <c r="AF1080" i="1"/>
  <c r="AE1080" i="1"/>
  <c r="AF1079" i="1"/>
  <c r="AE1079" i="1"/>
  <c r="AF1078" i="1"/>
  <c r="AE1078" i="1"/>
  <c r="AF1077" i="1"/>
  <c r="AE1077" i="1"/>
  <c r="AF1076" i="1"/>
  <c r="AE1076" i="1"/>
  <c r="AF1075" i="1"/>
  <c r="AE1075" i="1"/>
  <c r="AF1074" i="1"/>
  <c r="AE1074" i="1"/>
  <c r="AF1073" i="1"/>
  <c r="AE1073" i="1"/>
  <c r="AF1072" i="1"/>
  <c r="AE1072" i="1"/>
  <c r="AF1071" i="1"/>
  <c r="AE1071" i="1"/>
  <c r="AF1070" i="1"/>
  <c r="AE1070" i="1"/>
  <c r="AF1069" i="1"/>
  <c r="AE1069" i="1"/>
  <c r="AF1067" i="1"/>
  <c r="AE1067" i="1"/>
  <c r="AF1066" i="1"/>
  <c r="AE1066" i="1"/>
  <c r="AF1065" i="1"/>
  <c r="AE1065" i="1"/>
  <c r="AF1064" i="1"/>
  <c r="AE1064" i="1"/>
  <c r="AF1063" i="1"/>
  <c r="AE1063" i="1"/>
  <c r="AF1062" i="1"/>
  <c r="AE1062" i="1"/>
  <c r="AF1061" i="1"/>
  <c r="AE1061" i="1"/>
  <c r="AF1060" i="1"/>
  <c r="AE1060" i="1"/>
  <c r="AF1059" i="1"/>
  <c r="AE1059" i="1"/>
  <c r="AF1058" i="1"/>
  <c r="AE1058" i="1"/>
  <c r="AF1057" i="1"/>
  <c r="AE1057" i="1"/>
  <c r="AF1056" i="1"/>
  <c r="AE1056" i="1"/>
  <c r="AF1055" i="1"/>
  <c r="AE1055" i="1"/>
  <c r="AF1054" i="1"/>
  <c r="AE1054" i="1"/>
  <c r="AF1053" i="1"/>
  <c r="AE1053" i="1"/>
  <c r="AF1052" i="1"/>
  <c r="AE1052" i="1"/>
  <c r="AF1051" i="1"/>
  <c r="AE1051" i="1"/>
  <c r="AF1050" i="1"/>
  <c r="AE1050" i="1"/>
  <c r="AF1049" i="1"/>
  <c r="AE1049" i="1"/>
  <c r="AF1048" i="1"/>
  <c r="AE1048" i="1"/>
  <c r="AF1047" i="1"/>
  <c r="AE1047" i="1"/>
  <c r="AF1046" i="1"/>
  <c r="AE1046" i="1"/>
  <c r="AF1045" i="1"/>
  <c r="AE1045" i="1"/>
  <c r="AF1044" i="1"/>
  <c r="AE1044" i="1"/>
  <c r="AF1043" i="1"/>
  <c r="AE1043" i="1"/>
  <c r="AF1042" i="1"/>
  <c r="AE1042" i="1"/>
  <c r="AF1041" i="1"/>
  <c r="AE1041" i="1"/>
  <c r="AF1040" i="1"/>
  <c r="AE1040" i="1"/>
  <c r="AF1039" i="1"/>
  <c r="AE1039" i="1"/>
  <c r="AF1038" i="1"/>
  <c r="AE1038" i="1"/>
  <c r="AF1037" i="1"/>
  <c r="AE1037" i="1"/>
  <c r="AF1036" i="1"/>
  <c r="AE1036" i="1"/>
  <c r="AF1035" i="1"/>
  <c r="AE1035" i="1"/>
  <c r="AF1034" i="1"/>
  <c r="AE1034" i="1"/>
  <c r="AF1033" i="1"/>
  <c r="AE1033" i="1"/>
  <c r="AF1032" i="1"/>
  <c r="AE1032" i="1"/>
  <c r="AF1031" i="1"/>
  <c r="AE1031" i="1"/>
  <c r="AF1030" i="1"/>
  <c r="AE1030" i="1"/>
  <c r="AF1029" i="1"/>
  <c r="AE1029" i="1"/>
  <c r="AF1028" i="1"/>
  <c r="AE1028" i="1"/>
  <c r="AF1027" i="1"/>
  <c r="AE1027" i="1"/>
  <c r="AF1026" i="1"/>
  <c r="AE1026" i="1"/>
  <c r="AF1025" i="1"/>
  <c r="AE1025" i="1"/>
  <c r="AF1024" i="1"/>
  <c r="AE1024" i="1"/>
  <c r="AF1023" i="1"/>
  <c r="AE1023" i="1"/>
  <c r="AF1022" i="1"/>
  <c r="AE1022" i="1"/>
  <c r="AF1021" i="1"/>
  <c r="AE1021" i="1"/>
  <c r="AF1020" i="1"/>
  <c r="AE1020" i="1"/>
  <c r="AF1019" i="1"/>
  <c r="AE1019" i="1"/>
  <c r="AF1018" i="1"/>
  <c r="AE1018" i="1"/>
  <c r="AF1017" i="1"/>
  <c r="AE1017" i="1"/>
  <c r="AF1016" i="1"/>
  <c r="AE1016" i="1"/>
  <c r="AF1014" i="1"/>
  <c r="AE1014" i="1"/>
  <c r="AF1013" i="1"/>
  <c r="AE1013" i="1"/>
  <c r="AF1012" i="1"/>
  <c r="AE1012" i="1"/>
  <c r="AF1011" i="1"/>
  <c r="AE1011" i="1"/>
  <c r="AF1010" i="1"/>
  <c r="AE1010" i="1"/>
  <c r="AF1009" i="1"/>
  <c r="AE1009" i="1"/>
  <c r="AF1007" i="1"/>
  <c r="AE1007" i="1"/>
  <c r="AF1006" i="1"/>
  <c r="AE1006" i="1"/>
  <c r="AF1005" i="1"/>
  <c r="AE1005" i="1"/>
  <c r="AF1004" i="1"/>
  <c r="AE1004" i="1"/>
  <c r="AF1003" i="1"/>
  <c r="AE1003" i="1"/>
  <c r="AF1002" i="1"/>
  <c r="AE1002" i="1"/>
  <c r="AF1001" i="1"/>
  <c r="AE1001" i="1"/>
  <c r="AF1000" i="1"/>
  <c r="AE1000" i="1"/>
  <c r="AF999" i="1"/>
  <c r="AE999" i="1"/>
  <c r="AF998" i="1"/>
  <c r="AE998" i="1"/>
  <c r="AF997" i="1"/>
  <c r="AE997" i="1"/>
  <c r="AF996" i="1"/>
  <c r="AE996" i="1"/>
  <c r="AF995" i="1"/>
  <c r="AE995" i="1"/>
  <c r="AF994" i="1"/>
  <c r="AE994" i="1"/>
  <c r="AF993" i="1"/>
  <c r="AE993" i="1"/>
  <c r="AF992" i="1"/>
  <c r="AE992" i="1"/>
  <c r="AF991" i="1"/>
  <c r="AE991" i="1"/>
  <c r="AF990" i="1"/>
  <c r="AE990" i="1"/>
  <c r="AF989" i="1"/>
  <c r="AE989" i="1"/>
  <c r="AF988" i="1"/>
  <c r="AE988" i="1"/>
  <c r="AF987" i="1"/>
  <c r="AE987" i="1"/>
  <c r="AF986" i="1"/>
  <c r="AE986" i="1"/>
  <c r="AF985" i="1"/>
  <c r="AE985" i="1"/>
  <c r="AF984" i="1"/>
  <c r="AE984" i="1"/>
  <c r="AF983" i="1"/>
  <c r="AE983" i="1"/>
  <c r="AF982" i="1"/>
  <c r="AE982" i="1"/>
  <c r="AF981" i="1"/>
  <c r="AE981" i="1"/>
  <c r="AF980" i="1"/>
  <c r="AE980" i="1"/>
  <c r="AF979" i="1"/>
  <c r="AE979" i="1"/>
  <c r="AF978" i="1"/>
  <c r="AE978" i="1"/>
  <c r="AF977" i="1"/>
  <c r="AE977" i="1"/>
  <c r="AF974" i="1"/>
  <c r="AE974" i="1"/>
  <c r="AF973" i="1"/>
  <c r="AE973" i="1"/>
  <c r="AF972" i="1"/>
  <c r="AE972" i="1"/>
  <c r="AF971" i="1"/>
  <c r="AE971" i="1"/>
  <c r="AF970" i="1"/>
  <c r="AE970" i="1"/>
  <c r="AF969" i="1"/>
  <c r="AE969" i="1"/>
  <c r="AF968" i="1"/>
  <c r="AE968" i="1"/>
  <c r="AF967" i="1"/>
  <c r="AE967" i="1"/>
  <c r="AF966" i="1"/>
  <c r="AE966" i="1"/>
  <c r="AF965" i="1"/>
  <c r="AE965" i="1"/>
  <c r="AF964" i="1"/>
  <c r="AE964" i="1"/>
  <c r="AF963" i="1"/>
  <c r="AE963" i="1"/>
  <c r="AF962" i="1"/>
  <c r="AE962" i="1"/>
  <c r="AF961" i="1"/>
  <c r="AE961" i="1"/>
  <c r="AF960" i="1"/>
  <c r="AE960" i="1"/>
  <c r="AF959" i="1"/>
  <c r="AE959" i="1"/>
  <c r="AF958" i="1"/>
  <c r="AE958" i="1"/>
  <c r="AF957" i="1"/>
  <c r="AE957" i="1"/>
  <c r="AF956" i="1"/>
  <c r="AE956" i="1"/>
  <c r="AF955" i="1"/>
  <c r="AE955" i="1"/>
  <c r="AF954" i="1"/>
  <c r="AE954" i="1"/>
  <c r="AF953" i="1"/>
  <c r="AE953" i="1"/>
  <c r="AF952" i="1"/>
  <c r="AE952" i="1"/>
  <c r="AF951" i="1"/>
  <c r="AE951" i="1"/>
  <c r="AF950" i="1"/>
  <c r="AE950" i="1"/>
  <c r="AF949" i="1"/>
  <c r="AE949" i="1"/>
  <c r="AF948" i="1"/>
  <c r="AE948" i="1"/>
  <c r="AF947" i="1"/>
  <c r="AE947" i="1"/>
  <c r="AF946" i="1"/>
  <c r="AE946" i="1"/>
  <c r="AF945" i="1"/>
  <c r="AE945" i="1"/>
  <c r="AF944" i="1"/>
  <c r="AE944" i="1"/>
  <c r="AF943" i="1"/>
  <c r="AE943" i="1"/>
  <c r="AF942" i="1"/>
  <c r="AE942" i="1"/>
  <c r="AF941" i="1"/>
  <c r="AE941" i="1"/>
  <c r="AF940" i="1"/>
  <c r="AE940" i="1"/>
  <c r="AF939" i="1"/>
  <c r="AE939" i="1"/>
  <c r="AF938" i="1"/>
  <c r="AE938" i="1"/>
  <c r="AF937" i="1"/>
  <c r="AE937" i="1"/>
  <c r="AF936" i="1"/>
  <c r="AE936" i="1"/>
  <c r="AF935" i="1"/>
  <c r="AE935" i="1"/>
  <c r="AF934" i="1"/>
  <c r="AE934" i="1"/>
  <c r="AF933" i="1"/>
  <c r="AE933" i="1"/>
  <c r="AF932" i="1"/>
  <c r="AE932" i="1"/>
  <c r="AF931" i="1"/>
  <c r="AE931" i="1"/>
  <c r="AF930" i="1"/>
  <c r="AE930" i="1"/>
  <c r="AF929" i="1"/>
  <c r="AE929" i="1"/>
  <c r="AF928" i="1"/>
  <c r="AE928" i="1"/>
  <c r="AF927" i="1"/>
  <c r="AE927" i="1"/>
  <c r="AF926" i="1"/>
  <c r="AE926" i="1"/>
  <c r="AF925" i="1"/>
  <c r="AE925" i="1"/>
  <c r="AF924" i="1"/>
  <c r="AE924" i="1"/>
  <c r="AF923" i="1"/>
  <c r="AE923" i="1"/>
  <c r="AF922" i="1"/>
  <c r="AE922" i="1"/>
  <c r="AF921" i="1"/>
  <c r="AE921" i="1"/>
  <c r="AF920" i="1"/>
  <c r="AE920" i="1"/>
  <c r="AF919" i="1"/>
  <c r="AE919" i="1"/>
  <c r="AF918" i="1"/>
  <c r="AE918" i="1"/>
  <c r="AF917" i="1"/>
  <c r="AE917" i="1"/>
  <c r="AF916" i="1"/>
  <c r="AE916" i="1"/>
  <c r="AF915" i="1"/>
  <c r="AE915" i="1"/>
  <c r="AF914" i="1"/>
  <c r="AE914" i="1"/>
  <c r="AF913" i="1"/>
  <c r="AE913" i="1"/>
  <c r="AF912" i="1"/>
  <c r="AE912" i="1"/>
  <c r="AF911" i="1"/>
  <c r="AE911" i="1"/>
  <c r="AF910" i="1"/>
  <c r="AE910" i="1"/>
  <c r="AF909" i="1"/>
  <c r="AE909" i="1"/>
  <c r="AF908" i="1"/>
  <c r="AE908" i="1"/>
  <c r="AF907" i="1"/>
  <c r="AE907" i="1"/>
  <c r="AF906" i="1"/>
  <c r="AE906" i="1"/>
  <c r="AF905" i="1"/>
  <c r="AE905" i="1"/>
  <c r="AF904" i="1"/>
  <c r="AE904" i="1"/>
  <c r="AF903" i="1"/>
  <c r="AE903" i="1"/>
  <c r="AF902" i="1"/>
  <c r="AE902" i="1"/>
  <c r="AF901" i="1"/>
  <c r="AE901" i="1"/>
  <c r="AF900" i="1"/>
  <c r="AE900" i="1"/>
  <c r="AF899" i="1"/>
  <c r="AE899" i="1"/>
  <c r="AF898" i="1"/>
  <c r="AE898" i="1"/>
  <c r="AF897" i="1"/>
  <c r="AE897" i="1"/>
  <c r="AF896" i="1"/>
  <c r="AE896" i="1"/>
  <c r="AF895" i="1"/>
  <c r="AE895" i="1"/>
  <c r="AF894" i="1"/>
  <c r="AE894" i="1"/>
  <c r="AF893" i="1"/>
  <c r="AE893" i="1"/>
  <c r="AF892" i="1"/>
  <c r="AE892" i="1"/>
  <c r="AF891" i="1"/>
  <c r="AE891" i="1"/>
  <c r="AF889" i="1"/>
  <c r="AE889" i="1"/>
  <c r="AF888" i="1"/>
  <c r="AE888" i="1"/>
  <c r="AF887" i="1"/>
  <c r="AE887" i="1"/>
  <c r="AF886" i="1"/>
  <c r="AE886" i="1"/>
  <c r="AF885" i="1"/>
  <c r="AE885" i="1"/>
  <c r="AF884" i="1"/>
  <c r="AE884" i="1"/>
  <c r="AF881" i="1"/>
  <c r="AE881" i="1"/>
  <c r="AF880" i="1"/>
  <c r="AE880" i="1"/>
  <c r="AF879" i="1"/>
  <c r="AE879" i="1"/>
  <c r="AF878" i="1"/>
  <c r="AE878" i="1"/>
  <c r="AF877" i="1"/>
  <c r="AE877" i="1"/>
  <c r="AF876" i="1"/>
  <c r="AE876" i="1"/>
  <c r="AF875" i="1"/>
  <c r="AE875" i="1"/>
  <c r="AF874" i="1"/>
  <c r="AE874" i="1"/>
  <c r="AF873" i="1"/>
  <c r="AE873" i="1"/>
  <c r="AF872" i="1"/>
  <c r="AE872" i="1"/>
  <c r="AF871" i="1"/>
  <c r="AE871" i="1"/>
  <c r="AF870" i="1"/>
  <c r="AE870" i="1"/>
  <c r="AF869" i="1"/>
  <c r="AE869" i="1"/>
  <c r="AF868" i="1"/>
  <c r="AE868" i="1"/>
  <c r="AF867" i="1"/>
  <c r="AE867" i="1"/>
  <c r="AF866" i="1"/>
  <c r="AE866" i="1"/>
  <c r="AF865" i="1"/>
  <c r="AE865" i="1"/>
  <c r="AF864" i="1"/>
  <c r="AE864" i="1"/>
  <c r="AF863" i="1"/>
  <c r="AE863" i="1"/>
  <c r="AF862" i="1"/>
  <c r="AE862" i="1"/>
  <c r="AF861" i="1"/>
  <c r="AE861" i="1"/>
  <c r="AF860" i="1"/>
  <c r="AE860" i="1"/>
  <c r="AF859" i="1"/>
  <c r="AE859" i="1"/>
  <c r="AF858" i="1"/>
  <c r="AE858" i="1"/>
  <c r="AF857" i="1"/>
  <c r="AE857" i="1"/>
  <c r="AF856" i="1"/>
  <c r="AE856" i="1"/>
  <c r="AF853" i="1"/>
  <c r="AE853" i="1"/>
  <c r="AF852" i="1"/>
  <c r="AE852" i="1"/>
  <c r="AF851" i="1"/>
  <c r="AE851" i="1"/>
  <c r="AF850" i="1"/>
  <c r="AE850" i="1"/>
  <c r="AF849" i="1"/>
  <c r="AE849" i="1"/>
  <c r="AF848" i="1"/>
  <c r="AE848" i="1"/>
  <c r="AF847" i="1"/>
  <c r="AE847" i="1"/>
  <c r="AF846" i="1"/>
  <c r="AE846" i="1"/>
  <c r="AF845" i="1"/>
  <c r="AE845" i="1"/>
  <c r="AF844" i="1"/>
  <c r="AE844" i="1"/>
  <c r="AF843" i="1"/>
  <c r="AE843" i="1"/>
  <c r="AF842" i="1"/>
  <c r="AE842" i="1"/>
  <c r="AF841" i="1"/>
  <c r="AE841" i="1"/>
  <c r="AF840" i="1"/>
  <c r="AE840" i="1"/>
  <c r="AF838" i="1"/>
  <c r="AE838" i="1"/>
  <c r="AF836" i="1"/>
  <c r="AE836" i="1"/>
  <c r="AF835" i="1"/>
  <c r="AE835" i="1"/>
  <c r="AF834" i="1"/>
  <c r="AE834" i="1"/>
  <c r="AF833" i="1"/>
  <c r="AE833" i="1"/>
  <c r="AF832" i="1"/>
  <c r="AE832" i="1"/>
  <c r="AF831" i="1"/>
  <c r="AE831" i="1"/>
  <c r="AF830" i="1"/>
  <c r="AE830" i="1"/>
  <c r="AF829" i="1"/>
  <c r="AE829" i="1"/>
  <c r="AF828" i="1"/>
  <c r="AE828" i="1"/>
  <c r="AF827" i="1"/>
  <c r="AE827" i="1"/>
  <c r="AF826" i="1"/>
  <c r="AE826" i="1"/>
  <c r="AF825" i="1"/>
  <c r="AE825" i="1"/>
  <c r="AF824" i="1"/>
  <c r="AE824" i="1"/>
  <c r="AF823" i="1"/>
  <c r="AE823" i="1"/>
  <c r="AF822" i="1"/>
  <c r="AE822" i="1"/>
  <c r="AF821" i="1"/>
  <c r="AE821" i="1"/>
  <c r="AF820" i="1"/>
  <c r="AE820" i="1"/>
  <c r="AF819" i="1"/>
  <c r="AE819" i="1"/>
  <c r="AF816" i="1"/>
  <c r="AE816" i="1"/>
  <c r="AF815" i="1"/>
  <c r="AE815" i="1"/>
  <c r="AF814" i="1"/>
  <c r="AE814" i="1"/>
  <c r="AF813" i="1"/>
  <c r="AE813" i="1"/>
  <c r="AF812" i="1"/>
  <c r="AE812" i="1"/>
  <c r="AF811" i="1"/>
  <c r="AE811" i="1"/>
  <c r="AF810" i="1"/>
  <c r="AE810" i="1"/>
  <c r="AF809" i="1"/>
  <c r="AE809" i="1"/>
  <c r="AF808" i="1"/>
  <c r="AE808" i="1"/>
  <c r="AF807" i="1"/>
  <c r="AE807" i="1"/>
  <c r="AF806" i="1"/>
  <c r="AE806" i="1"/>
  <c r="AF805" i="1"/>
  <c r="AE805" i="1"/>
  <c r="AF804" i="1"/>
  <c r="AE804" i="1"/>
  <c r="AF803" i="1"/>
  <c r="AE803" i="1"/>
  <c r="AF802" i="1"/>
  <c r="AE802" i="1"/>
  <c r="AF801" i="1"/>
  <c r="AE801" i="1"/>
  <c r="AF800" i="1"/>
  <c r="AE800" i="1"/>
  <c r="AF799" i="1"/>
  <c r="AE799" i="1"/>
  <c r="AF798" i="1"/>
  <c r="AE798" i="1"/>
  <c r="AF797" i="1"/>
  <c r="AE797" i="1"/>
  <c r="AF796" i="1"/>
  <c r="AE796" i="1"/>
  <c r="AF795" i="1"/>
  <c r="AE795" i="1"/>
  <c r="AF794" i="1"/>
  <c r="AE794" i="1"/>
  <c r="AF793" i="1"/>
  <c r="AE793" i="1"/>
  <c r="AF792" i="1"/>
  <c r="AE792" i="1"/>
  <c r="AF791" i="1"/>
  <c r="AE791" i="1"/>
  <c r="AF789" i="1"/>
  <c r="AE789" i="1"/>
  <c r="AF788" i="1"/>
  <c r="AE788" i="1"/>
  <c r="AF787" i="1"/>
  <c r="AE787" i="1"/>
  <c r="AF786" i="1"/>
  <c r="AE786" i="1"/>
  <c r="AF785" i="1"/>
  <c r="AE785" i="1"/>
  <c r="AF784" i="1"/>
  <c r="AE784" i="1"/>
  <c r="AF783" i="1"/>
  <c r="AE783" i="1"/>
  <c r="AF782" i="1"/>
  <c r="AE782" i="1"/>
  <c r="AF781" i="1"/>
  <c r="AE781" i="1"/>
  <c r="AF780" i="1"/>
  <c r="AE780" i="1"/>
  <c r="AF779" i="1"/>
  <c r="AE779" i="1"/>
  <c r="AF778" i="1"/>
  <c r="AE778" i="1"/>
  <c r="AF777" i="1"/>
  <c r="AE777" i="1"/>
  <c r="AF776" i="1"/>
  <c r="AE776" i="1"/>
  <c r="AF775" i="1"/>
  <c r="AE775" i="1"/>
  <c r="AF773" i="1"/>
  <c r="AE773" i="1"/>
  <c r="AF772" i="1"/>
  <c r="AE772" i="1"/>
  <c r="AF771" i="1"/>
  <c r="AE771" i="1"/>
  <c r="AF770" i="1"/>
  <c r="AE770" i="1"/>
  <c r="AF769" i="1"/>
  <c r="AE769" i="1"/>
  <c r="AF768" i="1"/>
  <c r="AE768" i="1"/>
  <c r="AF767" i="1"/>
  <c r="AE767" i="1"/>
  <c r="AF766" i="1"/>
  <c r="AE766" i="1"/>
  <c r="AF765" i="1"/>
  <c r="AE765" i="1"/>
  <c r="AF764" i="1"/>
  <c r="AE764" i="1"/>
  <c r="AF763" i="1"/>
  <c r="AE763" i="1"/>
  <c r="AF762" i="1"/>
  <c r="AE762" i="1"/>
  <c r="AF761" i="1"/>
  <c r="AE761" i="1"/>
  <c r="AF760" i="1"/>
  <c r="AE760" i="1"/>
  <c r="AF759" i="1"/>
  <c r="AE759" i="1"/>
  <c r="AF758" i="1"/>
  <c r="AE758" i="1"/>
  <c r="AF757" i="1"/>
  <c r="AE757" i="1"/>
  <c r="AF756" i="1"/>
  <c r="AE756" i="1"/>
  <c r="AF755" i="1"/>
  <c r="AE755" i="1"/>
  <c r="AF754" i="1"/>
  <c r="AE754" i="1"/>
  <c r="AF753" i="1"/>
  <c r="AE753" i="1"/>
  <c r="AF752" i="1"/>
  <c r="AE752" i="1"/>
  <c r="AF751" i="1"/>
  <c r="AE751" i="1"/>
  <c r="AF750" i="1"/>
  <c r="AE750" i="1"/>
  <c r="AF749" i="1"/>
  <c r="AE749" i="1"/>
  <c r="AF747" i="1"/>
  <c r="AE747" i="1"/>
  <c r="AF746" i="1"/>
  <c r="AE746" i="1"/>
  <c r="AF745" i="1"/>
  <c r="AE745" i="1"/>
  <c r="AF744" i="1"/>
  <c r="AE744" i="1"/>
  <c r="AF743" i="1"/>
  <c r="AE743" i="1"/>
  <c r="AF742" i="1"/>
  <c r="AE742" i="1"/>
  <c r="AF740" i="1"/>
  <c r="AE740" i="1"/>
  <c r="AF739" i="1"/>
  <c r="AE739" i="1"/>
  <c r="AF738" i="1"/>
  <c r="AE738" i="1"/>
  <c r="AF737" i="1"/>
  <c r="AE737" i="1"/>
  <c r="AF736" i="1"/>
  <c r="AE736" i="1"/>
  <c r="AF735" i="1"/>
  <c r="AE735" i="1"/>
  <c r="AF734" i="1"/>
  <c r="AE734" i="1"/>
  <c r="AF733" i="1"/>
  <c r="AE733" i="1"/>
  <c r="AF732" i="1"/>
  <c r="AE732" i="1"/>
  <c r="AF731" i="1"/>
  <c r="AE731" i="1"/>
  <c r="AF730" i="1"/>
  <c r="AE730" i="1"/>
  <c r="AF729" i="1"/>
  <c r="AE729" i="1"/>
  <c r="AF728" i="1"/>
  <c r="AE728" i="1"/>
  <c r="AF727" i="1"/>
  <c r="AE727" i="1"/>
  <c r="AF726" i="1"/>
  <c r="AE726" i="1"/>
  <c r="AF725" i="1"/>
  <c r="AE725" i="1"/>
  <c r="AF724" i="1"/>
  <c r="AE724" i="1"/>
  <c r="AF723" i="1"/>
  <c r="AE723" i="1"/>
  <c r="AF722" i="1"/>
  <c r="AE722" i="1"/>
  <c r="AF721" i="1"/>
  <c r="AE721" i="1"/>
  <c r="AF720" i="1"/>
  <c r="AE720" i="1"/>
  <c r="AF719" i="1"/>
  <c r="AE719" i="1"/>
  <c r="AF718" i="1"/>
  <c r="AE718" i="1"/>
  <c r="AF717" i="1"/>
  <c r="AE717" i="1"/>
  <c r="AF716" i="1"/>
  <c r="AE716" i="1"/>
  <c r="AF715" i="1"/>
  <c r="AE715" i="1"/>
  <c r="AF714" i="1"/>
  <c r="AE714" i="1"/>
  <c r="AF713" i="1"/>
  <c r="AE713" i="1"/>
  <c r="AF712" i="1"/>
  <c r="AE712" i="1"/>
  <c r="AF711" i="1"/>
  <c r="AE711" i="1"/>
  <c r="AF710" i="1"/>
  <c r="AE710" i="1"/>
  <c r="AF709" i="1"/>
  <c r="AE709" i="1"/>
  <c r="AF708" i="1"/>
  <c r="AE708" i="1"/>
  <c r="AF707" i="1"/>
  <c r="AE707" i="1"/>
  <c r="AF706" i="1"/>
  <c r="AE706" i="1"/>
  <c r="AF705" i="1"/>
  <c r="AE705" i="1"/>
  <c r="AF704" i="1"/>
  <c r="AE704" i="1"/>
  <c r="AF703" i="1"/>
  <c r="AE703" i="1"/>
  <c r="AF702" i="1"/>
  <c r="AE702" i="1"/>
  <c r="AF701" i="1"/>
  <c r="AE701" i="1"/>
  <c r="AF700" i="1"/>
  <c r="AE700" i="1"/>
  <c r="AF699" i="1"/>
  <c r="AE699" i="1"/>
  <c r="AF698" i="1"/>
  <c r="AE698" i="1"/>
  <c r="AF697" i="1"/>
  <c r="AE697" i="1"/>
  <c r="AF696" i="1"/>
  <c r="AE696" i="1"/>
  <c r="AF695" i="1"/>
  <c r="AE695" i="1"/>
  <c r="AF694" i="1"/>
  <c r="AE694" i="1"/>
  <c r="AF693" i="1"/>
  <c r="AE693" i="1"/>
  <c r="AF692" i="1"/>
  <c r="AE692" i="1"/>
  <c r="AF691" i="1"/>
  <c r="AE691" i="1"/>
  <c r="AF690" i="1"/>
  <c r="AE690" i="1"/>
  <c r="AF689" i="1"/>
  <c r="AE689" i="1"/>
  <c r="AF688" i="1"/>
  <c r="AE688" i="1"/>
  <c r="AF687" i="1"/>
  <c r="AE687" i="1"/>
  <c r="AF686" i="1"/>
  <c r="AE686" i="1"/>
  <c r="AF685" i="1"/>
  <c r="AE685" i="1"/>
  <c r="AF683" i="1"/>
  <c r="AE683" i="1"/>
  <c r="AF682" i="1"/>
  <c r="AE682" i="1"/>
  <c r="AF681" i="1"/>
  <c r="AE681" i="1"/>
  <c r="AF680" i="1"/>
  <c r="AE680" i="1"/>
  <c r="AF679" i="1"/>
  <c r="AE679" i="1"/>
  <c r="AF678" i="1"/>
  <c r="AE678" i="1"/>
  <c r="AF677" i="1"/>
  <c r="AE677" i="1"/>
  <c r="AF676" i="1"/>
  <c r="AE676" i="1"/>
  <c r="AF675" i="1"/>
  <c r="AE675" i="1"/>
  <c r="AF674" i="1"/>
  <c r="AE674" i="1"/>
  <c r="AF673" i="1"/>
  <c r="AE673" i="1"/>
  <c r="AF672" i="1"/>
  <c r="AE672" i="1"/>
  <c r="AF671" i="1"/>
  <c r="AE671" i="1"/>
  <c r="AF670" i="1"/>
  <c r="AE670" i="1"/>
  <c r="AF669" i="1"/>
  <c r="AE669" i="1"/>
  <c r="AF668" i="1"/>
  <c r="AE668" i="1"/>
  <c r="AF667" i="1"/>
  <c r="AE667" i="1"/>
  <c r="AF666" i="1"/>
  <c r="AE666" i="1"/>
  <c r="AF665" i="1"/>
  <c r="AE665" i="1"/>
  <c r="AF664" i="1"/>
  <c r="AE664" i="1"/>
  <c r="AF663" i="1"/>
  <c r="AE663" i="1"/>
  <c r="AF662" i="1"/>
  <c r="AE662" i="1"/>
  <c r="AF661" i="1"/>
  <c r="AE661" i="1"/>
  <c r="AF660" i="1"/>
  <c r="AE660" i="1"/>
  <c r="AF659" i="1"/>
  <c r="AE659" i="1"/>
  <c r="AF658" i="1"/>
  <c r="AE658" i="1"/>
  <c r="AF657" i="1"/>
  <c r="AE657" i="1"/>
  <c r="AF656" i="1"/>
  <c r="AE656" i="1"/>
  <c r="AF655" i="1"/>
  <c r="AE655" i="1"/>
  <c r="AF654" i="1"/>
  <c r="AE654" i="1"/>
  <c r="AF653" i="1"/>
  <c r="AE653" i="1"/>
  <c r="AF652" i="1"/>
  <c r="AE652" i="1"/>
  <c r="AF651" i="1"/>
  <c r="AE651" i="1"/>
  <c r="AF650" i="1"/>
  <c r="AE650" i="1"/>
  <c r="AF649" i="1"/>
  <c r="AE649" i="1"/>
  <c r="AF648" i="1"/>
  <c r="AE648" i="1"/>
  <c r="AF647" i="1"/>
  <c r="AE647" i="1"/>
  <c r="AF646" i="1"/>
  <c r="AE646" i="1"/>
  <c r="AF645" i="1"/>
  <c r="AE645" i="1"/>
  <c r="AF644" i="1"/>
  <c r="AE644" i="1"/>
  <c r="AF642" i="1"/>
  <c r="AE642" i="1"/>
  <c r="AF641" i="1"/>
  <c r="AE641" i="1"/>
  <c r="AF640" i="1"/>
  <c r="AE640" i="1"/>
  <c r="AF639" i="1"/>
  <c r="AE639" i="1"/>
  <c r="AF638" i="1"/>
  <c r="AE638" i="1"/>
  <c r="AF637" i="1"/>
  <c r="AE637" i="1"/>
  <c r="AF636" i="1"/>
  <c r="AE636" i="1"/>
  <c r="AF635" i="1"/>
  <c r="AE635" i="1"/>
  <c r="AF634" i="1"/>
  <c r="AE634" i="1"/>
  <c r="AF633" i="1"/>
  <c r="AE633" i="1"/>
  <c r="AF632" i="1"/>
  <c r="AE632" i="1"/>
  <c r="AF631" i="1"/>
  <c r="AE631" i="1"/>
  <c r="AF630" i="1"/>
  <c r="AE630" i="1"/>
  <c r="AF627" i="1"/>
  <c r="AE627" i="1"/>
  <c r="AF626" i="1"/>
  <c r="AE626" i="1"/>
  <c r="AF625" i="1"/>
  <c r="AE625" i="1"/>
  <c r="AF624" i="1"/>
  <c r="AE624" i="1"/>
  <c r="AF623" i="1"/>
  <c r="AE623" i="1"/>
  <c r="AF622" i="1"/>
  <c r="AE622" i="1"/>
  <c r="AF621" i="1"/>
  <c r="AE621" i="1"/>
  <c r="AF620" i="1"/>
  <c r="AE620" i="1"/>
  <c r="AF619" i="1"/>
  <c r="AE619" i="1"/>
  <c r="AF618" i="1"/>
  <c r="AE618" i="1"/>
  <c r="AF617" i="1"/>
  <c r="AE617" i="1"/>
  <c r="AF616" i="1"/>
  <c r="AE616" i="1"/>
  <c r="AF615" i="1"/>
  <c r="AE615" i="1"/>
  <c r="AF614" i="1"/>
  <c r="AE614" i="1"/>
  <c r="AF613" i="1"/>
  <c r="AE613" i="1"/>
  <c r="AF612" i="1"/>
  <c r="AE612" i="1"/>
  <c r="AF611" i="1"/>
  <c r="AE611" i="1"/>
  <c r="AF610" i="1"/>
  <c r="AE610" i="1"/>
  <c r="AF609" i="1"/>
  <c r="AE609" i="1"/>
  <c r="AF608" i="1"/>
  <c r="AE608" i="1"/>
  <c r="AF607" i="1"/>
  <c r="AE607" i="1"/>
  <c r="AF606" i="1"/>
  <c r="AE606" i="1"/>
  <c r="AF605" i="1"/>
  <c r="AE605" i="1"/>
  <c r="AF604" i="1"/>
  <c r="AE604" i="1"/>
  <c r="AF603" i="1"/>
  <c r="AE603" i="1"/>
  <c r="AF602" i="1"/>
  <c r="AE602" i="1"/>
  <c r="AF601" i="1"/>
  <c r="AE601" i="1"/>
  <c r="AF600" i="1"/>
  <c r="AE600" i="1"/>
  <c r="AF599" i="1"/>
  <c r="AE599" i="1"/>
  <c r="AF598" i="1"/>
  <c r="AE598" i="1"/>
  <c r="AF597" i="1"/>
  <c r="AE597" i="1"/>
  <c r="AF596" i="1"/>
  <c r="AE596" i="1"/>
  <c r="AF595" i="1"/>
  <c r="AE595" i="1"/>
  <c r="AF594" i="1"/>
  <c r="AE594" i="1"/>
  <c r="AF593" i="1"/>
  <c r="AE593" i="1"/>
  <c r="AF592" i="1"/>
  <c r="AE592" i="1"/>
  <c r="AF589" i="1"/>
  <c r="AE589" i="1"/>
  <c r="AF588" i="1"/>
  <c r="AE588" i="1"/>
  <c r="AF587" i="1"/>
  <c r="AE587" i="1"/>
  <c r="AF586" i="1"/>
  <c r="AE586" i="1"/>
  <c r="AF585" i="1"/>
  <c r="AE585" i="1"/>
  <c r="AF584" i="1"/>
  <c r="AE584" i="1"/>
  <c r="AF583" i="1"/>
  <c r="AE583" i="1"/>
  <c r="AF582" i="1"/>
  <c r="AE582" i="1"/>
  <c r="AF581" i="1"/>
  <c r="AE581" i="1"/>
  <c r="AF580" i="1"/>
  <c r="AE580" i="1"/>
  <c r="AF579" i="1"/>
  <c r="AE579" i="1"/>
  <c r="AF578" i="1"/>
  <c r="AE578" i="1"/>
  <c r="AF577" i="1"/>
  <c r="AE577" i="1"/>
  <c r="AF576" i="1"/>
  <c r="AE576" i="1"/>
  <c r="AF575" i="1"/>
  <c r="AE575" i="1"/>
  <c r="AF574" i="1"/>
  <c r="AE574" i="1"/>
  <c r="AF573" i="1"/>
  <c r="AE573" i="1"/>
  <c r="AF572" i="1"/>
  <c r="AE572" i="1"/>
  <c r="AF571" i="1"/>
  <c r="AE571" i="1"/>
  <c r="AF570" i="1"/>
  <c r="AE570" i="1"/>
  <c r="AF567" i="1"/>
  <c r="AE567" i="1"/>
  <c r="AF566" i="1"/>
  <c r="AE566" i="1"/>
  <c r="AF565" i="1"/>
  <c r="AE565" i="1"/>
  <c r="AF564" i="1"/>
  <c r="AE564" i="1"/>
  <c r="AF563" i="1"/>
  <c r="AE563" i="1"/>
  <c r="AF562" i="1"/>
  <c r="AE562" i="1"/>
  <c r="AF561" i="1"/>
  <c r="AE561" i="1"/>
  <c r="AF559" i="1"/>
  <c r="AE559" i="1"/>
  <c r="AF558" i="1"/>
  <c r="AE558" i="1"/>
  <c r="AF557" i="1"/>
  <c r="AE557" i="1"/>
  <c r="AF556" i="1"/>
  <c r="AE556" i="1"/>
  <c r="AF555" i="1"/>
  <c r="AE555" i="1"/>
  <c r="AF554" i="1"/>
  <c r="AE554" i="1"/>
  <c r="AF553" i="1"/>
  <c r="AE553" i="1"/>
  <c r="AF552" i="1"/>
  <c r="AE552" i="1"/>
  <c r="AF550" i="1"/>
  <c r="AE550" i="1"/>
  <c r="AF549" i="1"/>
  <c r="AE549" i="1"/>
  <c r="AF547" i="1"/>
  <c r="AE547" i="1"/>
  <c r="AF546" i="1"/>
  <c r="AE546" i="1"/>
  <c r="AF545" i="1"/>
  <c r="AE545" i="1"/>
  <c r="AF544" i="1"/>
  <c r="AE544" i="1"/>
  <c r="AF543" i="1"/>
  <c r="AE543" i="1"/>
  <c r="AF542" i="1"/>
  <c r="AE542" i="1"/>
  <c r="AF541" i="1"/>
  <c r="AE541" i="1"/>
  <c r="AF540" i="1"/>
  <c r="AE540" i="1"/>
  <c r="AF539" i="1"/>
  <c r="AE539" i="1"/>
  <c r="AF538" i="1"/>
  <c r="AE538" i="1"/>
  <c r="AF537" i="1"/>
  <c r="AE537" i="1"/>
  <c r="AF536" i="1"/>
  <c r="AE536" i="1"/>
  <c r="AF535" i="1"/>
  <c r="AE535" i="1"/>
  <c r="AF534" i="1"/>
  <c r="AE534" i="1"/>
  <c r="AF533" i="1"/>
  <c r="AE533" i="1"/>
  <c r="AF532" i="1"/>
  <c r="AE532" i="1"/>
  <c r="AF531" i="1"/>
  <c r="AE531" i="1"/>
  <c r="AF530" i="1"/>
  <c r="AE530" i="1"/>
  <c r="AF529" i="1"/>
  <c r="AE529" i="1"/>
  <c r="AF528" i="1"/>
  <c r="AE528" i="1"/>
  <c r="AF527" i="1"/>
  <c r="AE527" i="1"/>
  <c r="AF526" i="1"/>
  <c r="AE526" i="1"/>
  <c r="AF525" i="1"/>
  <c r="AE525" i="1"/>
  <c r="AF524" i="1"/>
  <c r="AE524" i="1"/>
  <c r="AF523" i="1"/>
  <c r="AE523" i="1"/>
  <c r="AF522" i="1"/>
  <c r="AE522" i="1"/>
  <c r="AF521" i="1"/>
  <c r="AE521" i="1"/>
  <c r="AF520" i="1"/>
  <c r="AE520" i="1"/>
  <c r="AF519" i="1"/>
  <c r="AE519" i="1"/>
  <c r="AF518" i="1"/>
  <c r="AE518" i="1"/>
  <c r="AF517" i="1"/>
  <c r="AE517" i="1"/>
  <c r="AF516" i="1"/>
  <c r="AE516" i="1"/>
  <c r="AF515" i="1"/>
  <c r="AE515" i="1"/>
  <c r="AF514" i="1"/>
  <c r="AE514" i="1"/>
  <c r="AF513" i="1"/>
  <c r="AE513" i="1"/>
  <c r="AF512" i="1"/>
  <c r="AE512" i="1"/>
  <c r="AF511" i="1"/>
  <c r="AE511" i="1"/>
  <c r="AF510" i="1"/>
  <c r="AE510" i="1"/>
  <c r="AF509" i="1"/>
  <c r="AE509" i="1"/>
  <c r="AF508" i="1"/>
  <c r="AE508" i="1"/>
  <c r="AF507" i="1"/>
  <c r="AE507" i="1"/>
  <c r="AF506" i="1"/>
  <c r="AE506" i="1"/>
  <c r="AF505" i="1"/>
  <c r="AE505" i="1"/>
  <c r="AF504" i="1"/>
  <c r="AE504" i="1"/>
  <c r="AF503" i="1"/>
  <c r="AE503" i="1"/>
  <c r="AF502" i="1"/>
  <c r="AE502" i="1"/>
  <c r="AF501" i="1"/>
  <c r="AE501" i="1"/>
  <c r="AF500" i="1"/>
  <c r="AE500" i="1"/>
  <c r="AF499" i="1"/>
  <c r="AE499" i="1"/>
  <c r="AF498" i="1"/>
  <c r="AE498" i="1"/>
  <c r="AF497" i="1"/>
  <c r="AE497" i="1"/>
  <c r="AF496" i="1"/>
  <c r="AE496" i="1"/>
  <c r="AF494" i="1"/>
  <c r="AE494" i="1"/>
  <c r="AF493" i="1"/>
  <c r="AE493" i="1"/>
  <c r="AF492" i="1"/>
  <c r="AE492" i="1"/>
  <c r="AF491" i="1"/>
  <c r="AE491" i="1"/>
  <c r="AF490" i="1"/>
  <c r="AE490" i="1"/>
  <c r="AF489" i="1"/>
  <c r="AE489" i="1"/>
  <c r="AF488" i="1"/>
  <c r="AE488" i="1"/>
  <c r="AF487" i="1"/>
  <c r="AE487" i="1"/>
  <c r="AF486" i="1"/>
  <c r="AE486" i="1"/>
  <c r="AF485" i="1"/>
  <c r="AE485" i="1"/>
  <c r="AF484" i="1"/>
  <c r="AE484" i="1"/>
  <c r="AF483" i="1"/>
  <c r="AE483" i="1"/>
  <c r="AF482" i="1"/>
  <c r="AE482" i="1"/>
  <c r="AF481" i="1"/>
  <c r="AE481" i="1"/>
  <c r="AF480" i="1"/>
  <c r="AE480" i="1"/>
  <c r="AF478" i="1"/>
  <c r="AE478" i="1"/>
  <c r="AF477" i="1"/>
  <c r="AE477" i="1"/>
  <c r="AF476" i="1"/>
  <c r="AE476" i="1"/>
  <c r="AF474" i="1"/>
  <c r="AE474" i="1"/>
  <c r="AF473" i="1"/>
  <c r="AE473" i="1"/>
  <c r="AF472" i="1"/>
  <c r="AE472" i="1"/>
  <c r="AF471" i="1"/>
  <c r="AE471" i="1"/>
  <c r="AF470" i="1"/>
  <c r="AE470" i="1"/>
  <c r="AF469" i="1"/>
  <c r="AE469" i="1"/>
  <c r="AF468" i="1"/>
  <c r="AE468" i="1"/>
  <c r="AF467" i="1"/>
  <c r="AE467" i="1"/>
  <c r="AF466" i="1"/>
  <c r="AE466" i="1"/>
  <c r="AF465" i="1"/>
  <c r="AE465" i="1"/>
  <c r="AF464" i="1"/>
  <c r="AE464" i="1"/>
  <c r="AF463" i="1"/>
  <c r="AE463" i="1"/>
  <c r="AF462" i="1"/>
  <c r="AE462" i="1"/>
  <c r="AF461" i="1"/>
  <c r="AE461" i="1"/>
  <c r="AF460" i="1"/>
  <c r="AE460" i="1"/>
  <c r="AF459" i="1"/>
  <c r="AE459" i="1"/>
  <c r="AF458" i="1"/>
  <c r="AE458" i="1"/>
  <c r="AF457" i="1"/>
  <c r="AE457" i="1"/>
  <c r="AF456" i="1"/>
  <c r="AE456" i="1"/>
  <c r="AF455" i="1"/>
  <c r="AE455" i="1"/>
  <c r="AF454" i="1"/>
  <c r="AE454" i="1"/>
  <c r="AF453" i="1"/>
  <c r="AE453" i="1"/>
  <c r="AF452" i="1"/>
  <c r="AE452" i="1"/>
  <c r="AF451" i="1"/>
  <c r="AE451" i="1"/>
  <c r="AF450" i="1"/>
  <c r="AE450" i="1"/>
  <c r="AF449" i="1"/>
  <c r="AE449" i="1"/>
  <c r="AF448" i="1"/>
  <c r="AE448" i="1"/>
  <c r="AF447" i="1"/>
  <c r="AE447" i="1"/>
  <c r="AF446" i="1"/>
  <c r="AE446" i="1"/>
  <c r="AF445" i="1"/>
  <c r="AE445" i="1"/>
  <c r="AF444" i="1"/>
  <c r="AE444" i="1"/>
  <c r="AF443" i="1"/>
  <c r="AE443" i="1"/>
  <c r="AF442" i="1"/>
  <c r="AE442" i="1"/>
  <c r="AF441" i="1"/>
  <c r="AE441" i="1"/>
  <c r="AF440" i="1"/>
  <c r="AE440" i="1"/>
  <c r="AF439" i="1"/>
  <c r="AE439" i="1"/>
  <c r="AF438" i="1"/>
  <c r="AE438" i="1"/>
  <c r="AF437" i="1"/>
  <c r="AE437" i="1"/>
  <c r="AF436" i="1"/>
  <c r="AE436" i="1"/>
  <c r="AF435" i="1"/>
  <c r="AE435" i="1"/>
  <c r="AF434" i="1"/>
  <c r="AE434" i="1"/>
  <c r="AF433" i="1"/>
  <c r="AE433" i="1"/>
  <c r="AF432" i="1"/>
  <c r="AE432" i="1"/>
  <c r="AF431" i="1"/>
  <c r="AE431" i="1"/>
  <c r="AF430" i="1"/>
  <c r="AE430" i="1"/>
  <c r="AF429" i="1"/>
  <c r="AE429" i="1"/>
  <c r="AF428" i="1"/>
  <c r="AE428" i="1"/>
  <c r="AF427" i="1"/>
  <c r="AE427" i="1"/>
  <c r="AF426" i="1"/>
  <c r="AE426" i="1"/>
  <c r="AF425" i="1"/>
  <c r="AE425" i="1"/>
  <c r="AF424" i="1"/>
  <c r="AE424" i="1"/>
  <c r="AF423" i="1"/>
  <c r="AE423" i="1"/>
  <c r="AF422" i="1"/>
  <c r="AE422" i="1"/>
  <c r="AF421" i="1"/>
  <c r="AE421" i="1"/>
  <c r="AF420" i="1"/>
  <c r="AE420" i="1"/>
  <c r="AF419" i="1"/>
  <c r="AE419" i="1"/>
  <c r="AF418" i="1"/>
  <c r="AE418" i="1"/>
  <c r="AF417" i="1"/>
  <c r="AE417" i="1"/>
  <c r="AF416" i="1"/>
  <c r="AE416" i="1"/>
  <c r="AF415" i="1"/>
  <c r="AE415" i="1"/>
  <c r="AF414" i="1"/>
  <c r="AE414" i="1"/>
  <c r="AF413" i="1"/>
  <c r="AE413" i="1"/>
  <c r="AF412" i="1"/>
  <c r="AE412" i="1"/>
  <c r="AF411" i="1"/>
  <c r="AE411" i="1"/>
  <c r="AF410" i="1"/>
  <c r="AE410" i="1"/>
  <c r="AF409" i="1"/>
  <c r="AE409" i="1"/>
  <c r="AF408" i="1"/>
  <c r="AE408" i="1"/>
  <c r="AF407" i="1"/>
  <c r="AE407" i="1"/>
  <c r="AF406" i="1"/>
  <c r="AE406" i="1"/>
  <c r="AF405" i="1"/>
  <c r="AE405" i="1"/>
  <c r="AF404" i="1"/>
  <c r="AE404" i="1"/>
  <c r="AF403" i="1"/>
  <c r="AE403" i="1"/>
  <c r="AF402" i="1"/>
  <c r="AE402" i="1"/>
  <c r="AF401" i="1"/>
  <c r="AE401" i="1"/>
  <c r="AF400" i="1"/>
  <c r="AE400" i="1"/>
  <c r="AF399" i="1"/>
  <c r="AE399" i="1"/>
  <c r="AF398" i="1"/>
  <c r="AE398" i="1"/>
  <c r="AF397" i="1"/>
  <c r="AE397" i="1"/>
  <c r="AF396" i="1"/>
  <c r="AE396" i="1"/>
  <c r="AF395" i="1"/>
  <c r="AE395" i="1"/>
  <c r="AF394" i="1"/>
  <c r="AE394" i="1"/>
  <c r="AF393" i="1"/>
  <c r="AE393" i="1"/>
  <c r="AF392" i="1"/>
  <c r="AE392" i="1"/>
  <c r="AF391" i="1"/>
  <c r="AE391" i="1"/>
  <c r="AF390" i="1"/>
  <c r="AE390" i="1"/>
  <c r="AF389" i="1"/>
  <c r="AE389" i="1"/>
  <c r="AF388" i="1"/>
  <c r="AE388" i="1"/>
  <c r="AF387" i="1"/>
  <c r="AE387" i="1"/>
  <c r="AF386" i="1"/>
  <c r="AE386" i="1"/>
  <c r="AF385" i="1"/>
  <c r="AE385" i="1"/>
  <c r="AF384" i="1"/>
  <c r="AE384" i="1"/>
  <c r="AF383" i="1"/>
  <c r="AE383" i="1"/>
  <c r="AF382" i="1"/>
  <c r="AE382" i="1"/>
  <c r="AF381" i="1"/>
  <c r="AE381" i="1"/>
  <c r="AF380" i="1"/>
  <c r="AE380" i="1"/>
  <c r="AF379" i="1"/>
  <c r="AE379" i="1"/>
  <c r="AF378" i="1"/>
  <c r="AE378" i="1"/>
  <c r="AF377" i="1"/>
  <c r="AE377" i="1"/>
  <c r="AF376" i="1"/>
  <c r="AE376" i="1"/>
  <c r="AF375" i="1"/>
  <c r="AE375" i="1"/>
  <c r="AF374" i="1"/>
  <c r="AE374" i="1"/>
  <c r="AF373" i="1"/>
  <c r="AE373" i="1"/>
  <c r="AF372" i="1"/>
  <c r="AE372" i="1"/>
  <c r="AF371" i="1"/>
  <c r="AE371" i="1"/>
  <c r="AF370" i="1"/>
  <c r="AE370" i="1"/>
  <c r="AF369" i="1"/>
  <c r="AE369" i="1"/>
  <c r="AF368" i="1"/>
  <c r="AE368" i="1"/>
  <c r="AF367" i="1"/>
  <c r="AE367" i="1"/>
  <c r="AF366" i="1"/>
  <c r="AE366" i="1"/>
  <c r="AF365" i="1"/>
  <c r="AE365" i="1"/>
  <c r="AF364" i="1"/>
  <c r="AE364" i="1"/>
  <c r="AF363" i="1"/>
  <c r="AE363" i="1"/>
  <c r="AF362" i="1"/>
  <c r="AE362" i="1"/>
  <c r="AF361" i="1"/>
  <c r="AE361" i="1"/>
  <c r="AF360" i="1"/>
  <c r="AE360" i="1"/>
  <c r="AF359" i="1"/>
  <c r="AE359" i="1"/>
  <c r="AF358" i="1"/>
  <c r="AE358" i="1"/>
  <c r="AF357" i="1"/>
  <c r="AE357" i="1"/>
  <c r="AF356" i="1"/>
  <c r="AE356" i="1"/>
  <c r="AF355" i="1"/>
  <c r="AE355" i="1"/>
  <c r="AF354" i="1"/>
  <c r="AE354" i="1"/>
  <c r="AF353" i="1"/>
  <c r="AE353" i="1"/>
  <c r="AF352" i="1"/>
  <c r="AE352" i="1"/>
  <c r="AF351" i="1"/>
  <c r="AE351" i="1"/>
  <c r="AF350" i="1"/>
  <c r="AE350" i="1"/>
  <c r="AF349" i="1"/>
  <c r="AE349" i="1"/>
  <c r="AF347" i="1"/>
  <c r="AE347" i="1"/>
  <c r="AF346" i="1"/>
  <c r="AE346" i="1"/>
  <c r="AF345" i="1"/>
  <c r="AE345" i="1"/>
  <c r="AF344" i="1"/>
  <c r="AE344" i="1"/>
  <c r="AF343" i="1"/>
  <c r="AE343" i="1"/>
  <c r="AF342" i="1"/>
  <c r="AE342" i="1"/>
  <c r="AF341" i="1"/>
  <c r="AE341" i="1"/>
  <c r="AF340" i="1"/>
  <c r="AE340" i="1"/>
  <c r="AF339" i="1"/>
  <c r="AE339" i="1"/>
  <c r="AF338" i="1"/>
  <c r="AE338" i="1"/>
  <c r="AF337" i="1"/>
  <c r="AE337" i="1"/>
  <c r="AF336" i="1"/>
  <c r="AE336" i="1"/>
  <c r="AF335" i="1"/>
  <c r="AE335" i="1"/>
  <c r="AF334" i="1"/>
  <c r="AE334" i="1"/>
  <c r="AF333" i="1"/>
  <c r="AE333" i="1"/>
  <c r="AF332" i="1"/>
  <c r="AE332" i="1"/>
  <c r="AF331" i="1"/>
  <c r="AE331" i="1"/>
  <c r="AF330" i="1"/>
  <c r="AE330" i="1"/>
  <c r="AF329" i="1"/>
  <c r="AE329" i="1"/>
  <c r="AF328" i="1"/>
  <c r="AE328" i="1"/>
  <c r="AF327" i="1"/>
  <c r="AE327" i="1"/>
  <c r="AF326" i="1"/>
  <c r="AE326" i="1"/>
  <c r="AF325" i="1"/>
  <c r="AE325" i="1"/>
  <c r="AF324" i="1"/>
  <c r="AE324" i="1"/>
  <c r="AF323" i="1"/>
  <c r="AE323" i="1"/>
  <c r="AF322" i="1"/>
  <c r="AE322" i="1"/>
  <c r="AF321" i="1"/>
  <c r="AE321" i="1"/>
  <c r="AF320" i="1"/>
  <c r="AE320" i="1"/>
  <c r="AF319" i="1"/>
  <c r="AE319" i="1"/>
  <c r="AF318" i="1"/>
  <c r="AE318" i="1"/>
  <c r="AF317" i="1"/>
  <c r="AE317" i="1"/>
  <c r="AF316" i="1"/>
  <c r="AE316" i="1"/>
  <c r="AF315" i="1"/>
  <c r="AE315" i="1"/>
  <c r="AF314" i="1"/>
  <c r="AE314" i="1"/>
  <c r="AF313" i="1"/>
  <c r="AE313" i="1"/>
  <c r="AF312" i="1"/>
  <c r="AE312" i="1"/>
  <c r="AF311" i="1"/>
  <c r="AE311" i="1"/>
  <c r="AF309" i="1"/>
  <c r="AE309" i="1"/>
  <c r="AF308" i="1"/>
  <c r="AE308" i="1"/>
  <c r="AF307" i="1"/>
  <c r="AE307" i="1"/>
  <c r="AF306" i="1"/>
  <c r="AE306" i="1"/>
  <c r="AF305" i="1"/>
  <c r="AE305" i="1"/>
  <c r="AF304" i="1"/>
  <c r="AE304" i="1"/>
  <c r="AF303" i="1"/>
  <c r="AE303" i="1"/>
  <c r="AF302" i="1"/>
  <c r="AE302" i="1"/>
  <c r="AF301" i="1"/>
  <c r="AE301" i="1"/>
  <c r="AF300" i="1"/>
  <c r="AE300" i="1"/>
  <c r="AF299" i="1"/>
  <c r="AE299" i="1"/>
  <c r="AF298" i="1"/>
  <c r="AE298" i="1"/>
  <c r="AF297" i="1"/>
  <c r="AE297" i="1"/>
  <c r="AF296" i="1"/>
  <c r="AE296" i="1"/>
  <c r="AF295" i="1"/>
  <c r="AE295" i="1"/>
  <c r="AF294" i="1"/>
  <c r="AE294" i="1"/>
  <c r="AF293" i="1"/>
  <c r="AE293" i="1"/>
  <c r="AF292" i="1"/>
  <c r="AE292" i="1"/>
  <c r="AF291" i="1"/>
  <c r="AE291" i="1"/>
  <c r="AF290" i="1"/>
  <c r="AE290" i="1"/>
  <c r="AF289" i="1"/>
  <c r="AE289" i="1"/>
  <c r="AF288" i="1"/>
  <c r="AE288" i="1"/>
  <c r="AF287" i="1"/>
  <c r="AE287" i="1"/>
  <c r="AF286" i="1"/>
  <c r="AE286" i="1"/>
  <c r="AF285" i="1"/>
  <c r="AE285" i="1"/>
  <c r="AF284" i="1"/>
  <c r="AE284" i="1"/>
  <c r="AF283" i="1"/>
  <c r="AE283" i="1"/>
  <c r="AF282" i="1"/>
  <c r="AE282" i="1"/>
  <c r="AF281" i="1"/>
  <c r="AE281" i="1"/>
  <c r="AF280" i="1"/>
  <c r="AE280" i="1"/>
  <c r="AF279" i="1"/>
  <c r="AE279" i="1"/>
  <c r="AF278" i="1"/>
  <c r="AE278" i="1"/>
  <c r="AF277" i="1"/>
  <c r="AE277" i="1"/>
  <c r="AF276" i="1"/>
  <c r="AE276" i="1"/>
  <c r="AF275" i="1"/>
  <c r="AE275" i="1"/>
  <c r="AF274" i="1"/>
  <c r="AE274" i="1"/>
  <c r="AF273" i="1"/>
  <c r="AE273" i="1"/>
  <c r="AF272" i="1"/>
  <c r="AE272" i="1"/>
  <c r="AF271" i="1"/>
  <c r="AE271" i="1"/>
  <c r="AF270" i="1"/>
  <c r="AE270" i="1"/>
  <c r="AF269" i="1"/>
  <c r="AE269" i="1"/>
  <c r="AF268" i="1"/>
  <c r="AE268" i="1"/>
  <c r="AF267" i="1"/>
  <c r="AE267" i="1"/>
  <c r="AF266" i="1"/>
  <c r="AE266" i="1"/>
  <c r="AF265" i="1"/>
  <c r="AE265" i="1"/>
  <c r="AF264" i="1"/>
  <c r="AE264" i="1"/>
  <c r="AF263" i="1"/>
  <c r="AE263" i="1"/>
  <c r="AF262" i="1"/>
  <c r="AE262" i="1"/>
  <c r="AF261" i="1"/>
  <c r="AE261" i="1"/>
  <c r="AF260" i="1"/>
  <c r="AE260" i="1"/>
  <c r="AF259" i="1"/>
  <c r="AE259" i="1"/>
  <c r="AF258" i="1"/>
  <c r="AE258" i="1"/>
  <c r="AF257" i="1"/>
  <c r="AE257" i="1"/>
  <c r="AF256" i="1"/>
  <c r="AE256" i="1"/>
  <c r="AF255" i="1"/>
  <c r="AE255" i="1"/>
  <c r="AF254" i="1"/>
  <c r="AE254" i="1"/>
  <c r="AF253" i="1"/>
  <c r="AE253" i="1"/>
  <c r="AF252" i="1"/>
  <c r="AE252" i="1"/>
  <c r="AF251" i="1"/>
  <c r="AE251" i="1"/>
  <c r="AF250" i="1"/>
  <c r="AE250" i="1"/>
  <c r="AF249" i="1"/>
  <c r="AE249" i="1"/>
  <c r="AF248" i="1"/>
  <c r="AE248" i="1"/>
  <c r="AF247" i="1"/>
  <c r="AE247" i="1"/>
  <c r="AF246" i="1"/>
  <c r="AE246" i="1"/>
  <c r="AF245" i="1"/>
  <c r="AE245" i="1"/>
  <c r="AF244" i="1"/>
  <c r="AE244" i="1"/>
  <c r="AF243" i="1"/>
  <c r="AE243" i="1"/>
  <c r="AF242" i="1"/>
  <c r="AE242" i="1"/>
  <c r="AF241" i="1"/>
  <c r="AE241" i="1"/>
  <c r="AF240" i="1"/>
  <c r="AE240" i="1"/>
  <c r="AF238" i="1"/>
  <c r="AE238" i="1"/>
  <c r="AF237" i="1"/>
  <c r="AE237" i="1"/>
  <c r="AF236" i="1"/>
  <c r="AE236" i="1"/>
  <c r="AF235" i="1"/>
  <c r="AE235" i="1"/>
  <c r="AF234" i="1"/>
  <c r="AE234" i="1"/>
  <c r="AF233" i="1"/>
  <c r="AE233" i="1"/>
  <c r="AF232" i="1"/>
  <c r="AE232" i="1"/>
  <c r="AF231" i="1"/>
  <c r="AE231" i="1"/>
  <c r="AF230" i="1"/>
  <c r="AE230" i="1"/>
  <c r="AF229" i="1"/>
  <c r="AE229" i="1"/>
  <c r="AF228" i="1"/>
  <c r="AE228" i="1"/>
  <c r="AF227" i="1"/>
  <c r="AE227" i="1"/>
  <c r="AF226" i="1"/>
  <c r="AE226" i="1"/>
  <c r="AF225" i="1"/>
  <c r="AE225" i="1"/>
  <c r="AF224" i="1"/>
  <c r="AE224" i="1"/>
  <c r="AF223" i="1"/>
  <c r="AE223" i="1"/>
  <c r="AF222" i="1"/>
  <c r="AE222" i="1"/>
  <c r="AF221" i="1"/>
  <c r="AE221" i="1"/>
  <c r="AF220" i="1"/>
  <c r="AE220" i="1"/>
  <c r="AF219" i="1"/>
  <c r="AE219" i="1"/>
  <c r="AF218" i="1"/>
  <c r="AE218" i="1"/>
  <c r="AF217" i="1"/>
  <c r="AE217" i="1"/>
  <c r="AF216" i="1"/>
  <c r="AE216" i="1"/>
  <c r="AF215" i="1"/>
  <c r="AE215" i="1"/>
  <c r="AF214" i="1"/>
  <c r="AE214" i="1"/>
  <c r="AF213" i="1"/>
  <c r="AE213" i="1"/>
  <c r="AF212" i="1"/>
  <c r="AE212" i="1"/>
  <c r="AF211" i="1"/>
  <c r="AE211" i="1"/>
  <c r="AF210" i="1"/>
  <c r="AE210" i="1"/>
  <c r="AF209" i="1"/>
  <c r="AE209" i="1"/>
  <c r="AF208" i="1"/>
  <c r="AE208" i="1"/>
  <c r="AF207" i="1"/>
  <c r="AE207" i="1"/>
  <c r="AF206" i="1"/>
  <c r="AE206" i="1"/>
  <c r="AF205" i="1"/>
  <c r="AE205" i="1"/>
  <c r="AF204" i="1"/>
  <c r="AE204" i="1"/>
  <c r="AF203" i="1"/>
  <c r="AE203" i="1"/>
  <c r="AF201" i="1"/>
  <c r="AE201" i="1"/>
  <c r="AF200" i="1"/>
  <c r="AE200" i="1"/>
  <c r="AF199" i="1"/>
  <c r="AE199" i="1"/>
  <c r="AF198" i="1"/>
  <c r="AE198" i="1"/>
  <c r="AF197" i="1"/>
  <c r="AE197" i="1"/>
  <c r="AF196" i="1"/>
  <c r="AE196" i="1"/>
  <c r="AF195" i="1"/>
  <c r="AE195" i="1"/>
  <c r="AF194" i="1"/>
  <c r="AE194" i="1"/>
  <c r="AF193" i="1"/>
  <c r="AE193" i="1"/>
  <c r="AF192" i="1"/>
  <c r="AE192" i="1"/>
  <c r="AF191" i="1"/>
  <c r="AE191" i="1"/>
  <c r="AF190" i="1"/>
  <c r="AE190" i="1"/>
  <c r="AF189" i="1"/>
  <c r="AE189" i="1"/>
  <c r="AF188" i="1"/>
  <c r="AE188" i="1"/>
  <c r="AF187" i="1"/>
  <c r="AE187" i="1"/>
  <c r="AF186" i="1"/>
  <c r="AE186" i="1"/>
  <c r="AF185" i="1"/>
  <c r="AE185" i="1"/>
  <c r="AF184" i="1"/>
  <c r="AE184" i="1"/>
  <c r="AF183" i="1"/>
  <c r="AE183" i="1"/>
  <c r="AF182" i="1"/>
  <c r="AE182" i="1"/>
  <c r="AF181" i="1"/>
  <c r="AE181" i="1"/>
  <c r="AF180" i="1"/>
  <c r="AE180" i="1"/>
  <c r="AF179" i="1"/>
  <c r="AE179" i="1"/>
  <c r="AF178" i="1"/>
  <c r="AE178" i="1"/>
  <c r="AF177" i="1"/>
  <c r="AE177" i="1"/>
  <c r="AF176" i="1"/>
  <c r="AE176" i="1"/>
  <c r="AF175" i="1"/>
  <c r="AE175" i="1"/>
  <c r="AF174" i="1"/>
  <c r="AE174" i="1"/>
  <c r="AF173" i="1"/>
  <c r="AE173" i="1"/>
  <c r="AF172" i="1"/>
  <c r="AE172" i="1"/>
  <c r="AF171" i="1"/>
  <c r="AE171" i="1"/>
  <c r="AF170" i="1"/>
  <c r="AE170" i="1"/>
  <c r="AF169" i="1"/>
  <c r="AE169" i="1"/>
  <c r="AF168" i="1"/>
  <c r="AE168" i="1"/>
  <c r="AF167" i="1"/>
  <c r="AE167" i="1"/>
  <c r="AF166" i="1"/>
  <c r="AE166" i="1"/>
  <c r="AF165" i="1"/>
  <c r="AE165" i="1"/>
  <c r="AF164" i="1"/>
  <c r="AE164" i="1"/>
  <c r="AF163" i="1"/>
  <c r="AE163" i="1"/>
  <c r="AF162" i="1"/>
  <c r="AE162" i="1"/>
  <c r="AF161" i="1"/>
  <c r="AE161" i="1"/>
  <c r="AF160" i="1"/>
  <c r="AE160" i="1"/>
  <c r="AF159" i="1"/>
  <c r="AE159" i="1"/>
  <c r="AF158" i="1"/>
  <c r="AE158" i="1"/>
  <c r="AF157" i="1"/>
  <c r="AE157" i="1"/>
  <c r="AF156" i="1"/>
  <c r="AE156" i="1"/>
  <c r="AF155" i="1"/>
  <c r="AE155" i="1"/>
  <c r="AF154" i="1"/>
  <c r="AE154" i="1"/>
  <c r="AF153" i="1"/>
  <c r="AE153" i="1"/>
  <c r="AF152" i="1"/>
  <c r="AE152" i="1"/>
  <c r="AF151" i="1"/>
  <c r="AE151" i="1"/>
  <c r="AF150" i="1"/>
  <c r="AE150" i="1"/>
  <c r="AF149" i="1"/>
  <c r="AE149" i="1"/>
  <c r="AF148" i="1"/>
  <c r="AE148" i="1"/>
  <c r="AF147" i="1"/>
  <c r="AE147" i="1"/>
  <c r="AF146" i="1"/>
  <c r="AE146" i="1"/>
  <c r="AF145" i="1"/>
  <c r="AE145" i="1"/>
  <c r="AF144" i="1"/>
  <c r="AE144" i="1"/>
  <c r="AF143" i="1"/>
  <c r="AE143" i="1"/>
  <c r="AF142" i="1"/>
  <c r="AE142" i="1"/>
  <c r="AF141" i="1"/>
  <c r="AE141" i="1"/>
  <c r="AF140" i="1"/>
  <c r="AE140" i="1"/>
  <c r="AF139" i="1"/>
  <c r="AE139" i="1"/>
  <c r="AF138" i="1"/>
  <c r="AE138" i="1"/>
  <c r="AF137" i="1"/>
  <c r="AE137" i="1"/>
  <c r="AF136" i="1"/>
  <c r="AE136" i="1"/>
  <c r="AF135" i="1"/>
  <c r="AE135" i="1"/>
  <c r="AF134" i="1"/>
  <c r="AE134" i="1"/>
  <c r="AF133" i="1"/>
  <c r="AE133" i="1"/>
  <c r="AF132" i="1"/>
  <c r="AE132" i="1"/>
  <c r="AF131" i="1"/>
  <c r="AE131" i="1"/>
  <c r="AF130" i="1"/>
  <c r="AE130" i="1"/>
  <c r="AF129" i="1"/>
  <c r="AE129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F101" i="1"/>
  <c r="AE101" i="1"/>
  <c r="AF100" i="1"/>
  <c r="AE100" i="1"/>
  <c r="AF99" i="1"/>
  <c r="AE99" i="1"/>
  <c r="AF98" i="1"/>
  <c r="AE98" i="1"/>
  <c r="AF97" i="1"/>
  <c r="AE97" i="1"/>
  <c r="AF96" i="1"/>
  <c r="AE96" i="1"/>
  <c r="AF95" i="1"/>
  <c r="AE95" i="1"/>
  <c r="AF94" i="1"/>
  <c r="AE94" i="1"/>
  <c r="AF93" i="1"/>
  <c r="AE93" i="1"/>
  <c r="AF92" i="1"/>
  <c r="AE92" i="1"/>
  <c r="AF91" i="1"/>
  <c r="AE91" i="1"/>
  <c r="AF90" i="1"/>
  <c r="AE90" i="1"/>
  <c r="AF89" i="1"/>
  <c r="AE89" i="1"/>
  <c r="AF88" i="1"/>
  <c r="AE88" i="1"/>
  <c r="AF87" i="1"/>
  <c r="AE87" i="1"/>
  <c r="AF86" i="1"/>
  <c r="AE86" i="1"/>
  <c r="AF85" i="1"/>
  <c r="AE85" i="1"/>
  <c r="AF84" i="1"/>
  <c r="AE84" i="1"/>
  <c r="AF83" i="1"/>
  <c r="AE83" i="1"/>
  <c r="AF82" i="1"/>
  <c r="AE82" i="1"/>
  <c r="AF81" i="1"/>
  <c r="AE81" i="1"/>
  <c r="AF80" i="1"/>
  <c r="AE80" i="1"/>
  <c r="AF79" i="1"/>
  <c r="AE79" i="1"/>
  <c r="AF78" i="1"/>
  <c r="AE78" i="1"/>
  <c r="AF77" i="1"/>
  <c r="AE77" i="1"/>
  <c r="AF76" i="1"/>
  <c r="AE76" i="1"/>
  <c r="AF75" i="1"/>
  <c r="AE75" i="1"/>
  <c r="AF74" i="1"/>
  <c r="AE74" i="1"/>
  <c r="AF73" i="1"/>
  <c r="AE73" i="1"/>
  <c r="AF72" i="1"/>
  <c r="AE72" i="1"/>
  <c r="AF65" i="1"/>
  <c r="AE65" i="1"/>
  <c r="AF64" i="1"/>
  <c r="AE64" i="1"/>
  <c r="AF63" i="1"/>
  <c r="AE63" i="1"/>
  <c r="AF62" i="1"/>
  <c r="AE62" i="1"/>
  <c r="AF61" i="1"/>
  <c r="AE61" i="1"/>
  <c r="AF60" i="1"/>
  <c r="AE60" i="1"/>
  <c r="AF59" i="1"/>
  <c r="AE59" i="1"/>
  <c r="AF58" i="1"/>
  <c r="AE58" i="1"/>
  <c r="AF56" i="1"/>
  <c r="AE56" i="1"/>
  <c r="AF55" i="1"/>
  <c r="AE55" i="1"/>
  <c r="AF54" i="1"/>
  <c r="AE54" i="1"/>
  <c r="AF53" i="1"/>
  <c r="AE53" i="1"/>
  <c r="AF52" i="1"/>
  <c r="AE52" i="1"/>
  <c r="AF51" i="1"/>
  <c r="AE51" i="1"/>
  <c r="AF50" i="1"/>
  <c r="AE50" i="1"/>
  <c r="AF49" i="1"/>
  <c r="AE49" i="1"/>
  <c r="AF48" i="1"/>
  <c r="AE48" i="1"/>
  <c r="AF47" i="1"/>
  <c r="AE47" i="1"/>
  <c r="AF46" i="1"/>
  <c r="AE46" i="1"/>
  <c r="AF45" i="1"/>
  <c r="AE45" i="1"/>
  <c r="AF44" i="1"/>
  <c r="AE44" i="1"/>
  <c r="AF43" i="1"/>
  <c r="AE43" i="1"/>
  <c r="AF42" i="1"/>
  <c r="AE42" i="1"/>
  <c r="AF41" i="1"/>
  <c r="AE41" i="1"/>
  <c r="AF40" i="1"/>
  <c r="AE40" i="1"/>
  <c r="AF39" i="1"/>
  <c r="AE39" i="1"/>
  <c r="AF38" i="1"/>
  <c r="AE38" i="1"/>
  <c r="AF37" i="1"/>
  <c r="AE37" i="1"/>
  <c r="AF35" i="1"/>
  <c r="AE35" i="1"/>
  <c r="AF34" i="1"/>
  <c r="AE34" i="1"/>
  <c r="AF33" i="1"/>
  <c r="AE33" i="1"/>
  <c r="AF32" i="1"/>
  <c r="AE32" i="1"/>
  <c r="AF31" i="1"/>
  <c r="AE31" i="1"/>
  <c r="AF30" i="1"/>
  <c r="AE30" i="1"/>
  <c r="AF29" i="1"/>
  <c r="AE29" i="1"/>
  <c r="AF23" i="1"/>
  <c r="AE23" i="1"/>
  <c r="AF22" i="1"/>
  <c r="AE22" i="1"/>
  <c r="AF21" i="1"/>
  <c r="AE21" i="1"/>
  <c r="AF20" i="1"/>
  <c r="AE20" i="1"/>
  <c r="AF19" i="1"/>
  <c r="AE19" i="1"/>
  <c r="AF18" i="1"/>
  <c r="AE18" i="1"/>
  <c r="AF17" i="1"/>
  <c r="AE17" i="1"/>
  <c r="AF14" i="1"/>
  <c r="AE14" i="1"/>
  <c r="AF13" i="1"/>
  <c r="AE13" i="1"/>
  <c r="AF12" i="1"/>
  <c r="AE12" i="1"/>
  <c r="AF11" i="1"/>
  <c r="AE11" i="1"/>
  <c r="AF10" i="1"/>
  <c r="AE10" i="1"/>
  <c r="AF9" i="1"/>
  <c r="AE9" i="1"/>
  <c r="AF8" i="1"/>
  <c r="AE8" i="1"/>
  <c r="AF7" i="1"/>
  <c r="AE7" i="1"/>
  <c r="AF6" i="1"/>
  <c r="AE6" i="1"/>
  <c r="AF5" i="1"/>
  <c r="AE5" i="1"/>
  <c r="AF4" i="1"/>
  <c r="AE4" i="1"/>
  <c r="AF3" i="1"/>
  <c r="AE3" i="1"/>
  <c r="AF2" i="1"/>
  <c r="AE2" i="1"/>
  <c r="X1290" i="1"/>
  <c r="W1290" i="1"/>
  <c r="X1278" i="1"/>
  <c r="W1278" i="1"/>
  <c r="X1277" i="1"/>
  <c r="W1277" i="1"/>
  <c r="X1276" i="1"/>
  <c r="W1276" i="1"/>
  <c r="X1263" i="1"/>
  <c r="W1263" i="1"/>
  <c r="X1253" i="1"/>
  <c r="W1253" i="1"/>
  <c r="X1239" i="1"/>
  <c r="W1239" i="1"/>
  <c r="X1238" i="1"/>
  <c r="W1238" i="1"/>
  <c r="X1234" i="1"/>
  <c r="W1234" i="1"/>
  <c r="X1233" i="1"/>
  <c r="W1233" i="1"/>
  <c r="X1232" i="1"/>
  <c r="W1232" i="1"/>
  <c r="X1231" i="1"/>
  <c r="W1231" i="1"/>
  <c r="X1230" i="1"/>
  <c r="W1230" i="1"/>
  <c r="X1229" i="1"/>
  <c r="W1229" i="1"/>
  <c r="X1228" i="1"/>
  <c r="W1228" i="1"/>
  <c r="X1227" i="1"/>
  <c r="W1227" i="1"/>
  <c r="X1226" i="1"/>
  <c r="W1226" i="1"/>
  <c r="X1225" i="1"/>
  <c r="W1225" i="1"/>
  <c r="X1224" i="1"/>
  <c r="W1224" i="1"/>
  <c r="X1223" i="1"/>
  <c r="W1223" i="1"/>
  <c r="X1222" i="1"/>
  <c r="W1222" i="1"/>
  <c r="X1221" i="1"/>
  <c r="W1221" i="1"/>
  <c r="X1220" i="1"/>
  <c r="W1220" i="1"/>
  <c r="X1219" i="1"/>
  <c r="W1219" i="1"/>
  <c r="X1218" i="1"/>
  <c r="W1218" i="1"/>
  <c r="X1217" i="1"/>
  <c r="W1217" i="1"/>
  <c r="X1216" i="1"/>
  <c r="W1216" i="1"/>
  <c r="X1213" i="1"/>
  <c r="W1213" i="1"/>
  <c r="X1212" i="1"/>
  <c r="W1212" i="1"/>
  <c r="X1211" i="1"/>
  <c r="W1211" i="1"/>
  <c r="X1210" i="1"/>
  <c r="W1210" i="1"/>
  <c r="X1209" i="1"/>
  <c r="W1209" i="1"/>
  <c r="X1208" i="1"/>
  <c r="W1208" i="1"/>
  <c r="X1205" i="1"/>
  <c r="W1205" i="1"/>
  <c r="X1204" i="1"/>
  <c r="W1204" i="1"/>
  <c r="X1203" i="1"/>
  <c r="W1203" i="1"/>
  <c r="X1202" i="1"/>
  <c r="W1202" i="1"/>
  <c r="X1201" i="1"/>
  <c r="W1201" i="1"/>
  <c r="X1200" i="1"/>
  <c r="W1200" i="1"/>
  <c r="X1199" i="1"/>
  <c r="W1199" i="1"/>
  <c r="X1198" i="1"/>
  <c r="W1198" i="1"/>
  <c r="X1197" i="1"/>
  <c r="W1197" i="1"/>
  <c r="X1196" i="1"/>
  <c r="W1196" i="1"/>
  <c r="X1195" i="1"/>
  <c r="W1195" i="1"/>
  <c r="X1194" i="1"/>
  <c r="W1194" i="1"/>
  <c r="X1193" i="1"/>
  <c r="W1193" i="1"/>
  <c r="X1192" i="1"/>
  <c r="W1192" i="1"/>
  <c r="X1191" i="1"/>
  <c r="W1191" i="1"/>
  <c r="X1190" i="1"/>
  <c r="W1190" i="1"/>
  <c r="X1189" i="1"/>
  <c r="W1189" i="1"/>
  <c r="X1188" i="1"/>
  <c r="W1188" i="1"/>
  <c r="X1187" i="1"/>
  <c r="W1187" i="1"/>
  <c r="X1186" i="1"/>
  <c r="W1186" i="1"/>
  <c r="X1185" i="1"/>
  <c r="W1185" i="1"/>
  <c r="X1184" i="1"/>
  <c r="W1184" i="1"/>
  <c r="X1183" i="1"/>
  <c r="W1183" i="1"/>
  <c r="X1182" i="1"/>
  <c r="W1182" i="1"/>
  <c r="X1181" i="1"/>
  <c r="W1181" i="1"/>
  <c r="X1180" i="1"/>
  <c r="W1180" i="1"/>
  <c r="X1179" i="1"/>
  <c r="W1179" i="1"/>
  <c r="X1178" i="1"/>
  <c r="W1178" i="1"/>
  <c r="X1177" i="1"/>
  <c r="W1177" i="1"/>
  <c r="X1176" i="1"/>
  <c r="W1176" i="1"/>
  <c r="X1173" i="1"/>
  <c r="W1173" i="1"/>
  <c r="X1172" i="1"/>
  <c r="W1172" i="1"/>
  <c r="X1171" i="1"/>
  <c r="W1171" i="1"/>
  <c r="X1170" i="1"/>
  <c r="W1170" i="1"/>
  <c r="X1169" i="1"/>
  <c r="W1169" i="1"/>
  <c r="X1168" i="1"/>
  <c r="W1168" i="1"/>
  <c r="X1167" i="1"/>
  <c r="W1167" i="1"/>
  <c r="X1166" i="1"/>
  <c r="W1166" i="1"/>
  <c r="X1165" i="1"/>
  <c r="W1165" i="1"/>
  <c r="X1164" i="1"/>
  <c r="W1164" i="1"/>
  <c r="X1163" i="1"/>
  <c r="W1163" i="1"/>
  <c r="X1162" i="1"/>
  <c r="W1162" i="1"/>
  <c r="X1161" i="1"/>
  <c r="W1161" i="1"/>
  <c r="X1160" i="1"/>
  <c r="W1160" i="1"/>
  <c r="X1159" i="1"/>
  <c r="W1159" i="1"/>
  <c r="X1158" i="1"/>
  <c r="W1158" i="1"/>
  <c r="X1157" i="1"/>
  <c r="W1157" i="1"/>
  <c r="X1156" i="1"/>
  <c r="W1156" i="1"/>
  <c r="X1155" i="1"/>
  <c r="W1155" i="1"/>
  <c r="X1154" i="1"/>
  <c r="W1154" i="1"/>
  <c r="X1153" i="1"/>
  <c r="W1153" i="1"/>
  <c r="X1152" i="1"/>
  <c r="W1152" i="1"/>
  <c r="X1151" i="1"/>
  <c r="W1151" i="1"/>
  <c r="X1150" i="1"/>
  <c r="W1150" i="1"/>
  <c r="X1148" i="1"/>
  <c r="W1148" i="1"/>
  <c r="X1147" i="1"/>
  <c r="W1147" i="1"/>
  <c r="X1146" i="1"/>
  <c r="W1146" i="1"/>
  <c r="X1145" i="1"/>
  <c r="W1145" i="1"/>
  <c r="X1144" i="1"/>
  <c r="W1144" i="1"/>
  <c r="X1143" i="1"/>
  <c r="W1143" i="1"/>
  <c r="X1142" i="1"/>
  <c r="W1142" i="1"/>
  <c r="X1141" i="1"/>
  <c r="W1141" i="1"/>
  <c r="X1140" i="1"/>
  <c r="W1140" i="1"/>
  <c r="X1139" i="1"/>
  <c r="W1139" i="1"/>
  <c r="X1138" i="1"/>
  <c r="W1138" i="1"/>
  <c r="X1137" i="1"/>
  <c r="W1137" i="1"/>
  <c r="X1136" i="1"/>
  <c r="W1136" i="1"/>
  <c r="X1135" i="1"/>
  <c r="W1135" i="1"/>
  <c r="X1134" i="1"/>
  <c r="W1134" i="1"/>
  <c r="X1132" i="1"/>
  <c r="W1132" i="1"/>
  <c r="X1131" i="1"/>
  <c r="W1131" i="1"/>
  <c r="X1130" i="1"/>
  <c r="W1130" i="1"/>
  <c r="X1129" i="1"/>
  <c r="W1129" i="1"/>
  <c r="X1128" i="1"/>
  <c r="W1128" i="1"/>
  <c r="X1127" i="1"/>
  <c r="W1127" i="1"/>
  <c r="X1126" i="1"/>
  <c r="W1126" i="1"/>
  <c r="X1125" i="1"/>
  <c r="W1125" i="1"/>
  <c r="X1124" i="1"/>
  <c r="W1124" i="1"/>
  <c r="X1123" i="1"/>
  <c r="W1123" i="1"/>
  <c r="X1122" i="1"/>
  <c r="W1122" i="1"/>
  <c r="X1121" i="1"/>
  <c r="W1121" i="1"/>
  <c r="X1120" i="1"/>
  <c r="W1120" i="1"/>
  <c r="X1119" i="1"/>
  <c r="W1119" i="1"/>
  <c r="X1118" i="1"/>
  <c r="W1118" i="1"/>
  <c r="X1117" i="1"/>
  <c r="W1117" i="1"/>
  <c r="X1116" i="1"/>
  <c r="W1116" i="1"/>
  <c r="X1115" i="1"/>
  <c r="W1115" i="1"/>
  <c r="X1114" i="1"/>
  <c r="W1114" i="1"/>
  <c r="X1113" i="1"/>
  <c r="W1113" i="1"/>
  <c r="X1112" i="1"/>
  <c r="W1112" i="1"/>
  <c r="X1111" i="1"/>
  <c r="W1111" i="1"/>
  <c r="X1110" i="1"/>
  <c r="W1110" i="1"/>
  <c r="X1109" i="1"/>
  <c r="W1109" i="1"/>
  <c r="X1108" i="1"/>
  <c r="W1108" i="1"/>
  <c r="X1107" i="1"/>
  <c r="W1107" i="1"/>
  <c r="X1106" i="1"/>
  <c r="W1106" i="1"/>
  <c r="X1105" i="1"/>
  <c r="W1105" i="1"/>
  <c r="X1104" i="1"/>
  <c r="W1104" i="1"/>
  <c r="X1103" i="1"/>
  <c r="W1103" i="1"/>
  <c r="X1102" i="1"/>
  <c r="W1102" i="1"/>
  <c r="X1101" i="1"/>
  <c r="W1101" i="1"/>
  <c r="X1100" i="1"/>
  <c r="W1100" i="1"/>
  <c r="X1099" i="1"/>
  <c r="W1099" i="1"/>
  <c r="X1098" i="1"/>
  <c r="W1098" i="1"/>
  <c r="X1097" i="1"/>
  <c r="W1097" i="1"/>
  <c r="X1096" i="1"/>
  <c r="W1096" i="1"/>
  <c r="X1095" i="1"/>
  <c r="W1095" i="1"/>
  <c r="X1094" i="1"/>
  <c r="W1094" i="1"/>
  <c r="X1093" i="1"/>
  <c r="W1093" i="1"/>
  <c r="X1092" i="1"/>
  <c r="W1092" i="1"/>
  <c r="X1091" i="1"/>
  <c r="W1091" i="1"/>
  <c r="X1088" i="1"/>
  <c r="W1088" i="1"/>
  <c r="X1087" i="1"/>
  <c r="W1087" i="1"/>
  <c r="X1086" i="1"/>
  <c r="W1086" i="1"/>
  <c r="X1085" i="1"/>
  <c r="W1085" i="1"/>
  <c r="X1084" i="1"/>
  <c r="W1084" i="1"/>
  <c r="X1083" i="1"/>
  <c r="W1083" i="1"/>
  <c r="X1082" i="1"/>
  <c r="W1082" i="1"/>
  <c r="X1081" i="1"/>
  <c r="W1081" i="1"/>
  <c r="X1080" i="1"/>
  <c r="W1080" i="1"/>
  <c r="X1079" i="1"/>
  <c r="W1079" i="1"/>
  <c r="X1078" i="1"/>
  <c r="W1078" i="1"/>
  <c r="X1077" i="1"/>
  <c r="W1077" i="1"/>
  <c r="X1076" i="1"/>
  <c r="W1076" i="1"/>
  <c r="X1075" i="1"/>
  <c r="W1075" i="1"/>
  <c r="X1074" i="1"/>
  <c r="W1074" i="1"/>
  <c r="X1073" i="1"/>
  <c r="W1073" i="1"/>
  <c r="X1072" i="1"/>
  <c r="W1072" i="1"/>
  <c r="X1071" i="1"/>
  <c r="W1071" i="1"/>
  <c r="X1070" i="1"/>
  <c r="W1070" i="1"/>
  <c r="X1069" i="1"/>
  <c r="W1069" i="1"/>
  <c r="X1067" i="1"/>
  <c r="W1067" i="1"/>
  <c r="X1066" i="1"/>
  <c r="W1066" i="1"/>
  <c r="X1065" i="1"/>
  <c r="W1065" i="1"/>
  <c r="X1064" i="1"/>
  <c r="W1064" i="1"/>
  <c r="X1063" i="1"/>
  <c r="W1063" i="1"/>
  <c r="X1062" i="1"/>
  <c r="W1062" i="1"/>
  <c r="X1061" i="1"/>
  <c r="W1061" i="1"/>
  <c r="X1060" i="1"/>
  <c r="W1060" i="1"/>
  <c r="X1059" i="1"/>
  <c r="W1059" i="1"/>
  <c r="X1058" i="1"/>
  <c r="W1058" i="1"/>
  <c r="X1057" i="1"/>
  <c r="W1057" i="1"/>
  <c r="X1056" i="1"/>
  <c r="W1056" i="1"/>
  <c r="X1055" i="1"/>
  <c r="W1055" i="1"/>
  <c r="X1054" i="1"/>
  <c r="W1054" i="1"/>
  <c r="X1053" i="1"/>
  <c r="W1053" i="1"/>
  <c r="X1052" i="1"/>
  <c r="W1052" i="1"/>
  <c r="X1051" i="1"/>
  <c r="W1051" i="1"/>
  <c r="X1050" i="1"/>
  <c r="W1050" i="1"/>
  <c r="X1049" i="1"/>
  <c r="W1049" i="1"/>
  <c r="X1048" i="1"/>
  <c r="W1048" i="1"/>
  <c r="X1047" i="1"/>
  <c r="W1047" i="1"/>
  <c r="X1046" i="1"/>
  <c r="W1046" i="1"/>
  <c r="X1045" i="1"/>
  <c r="W1045" i="1"/>
  <c r="X1044" i="1"/>
  <c r="W1044" i="1"/>
  <c r="X1043" i="1"/>
  <c r="W1043" i="1"/>
  <c r="X1042" i="1"/>
  <c r="W1042" i="1"/>
  <c r="X1041" i="1"/>
  <c r="W1041" i="1"/>
  <c r="X1040" i="1"/>
  <c r="W1040" i="1"/>
  <c r="X1039" i="1"/>
  <c r="W1039" i="1"/>
  <c r="X1038" i="1"/>
  <c r="W1038" i="1"/>
  <c r="X1037" i="1"/>
  <c r="W1037" i="1"/>
  <c r="X1036" i="1"/>
  <c r="W1036" i="1"/>
  <c r="X1035" i="1"/>
  <c r="W1035" i="1"/>
  <c r="X1034" i="1"/>
  <c r="W1034" i="1"/>
  <c r="X1033" i="1"/>
  <c r="W1033" i="1"/>
  <c r="X1032" i="1"/>
  <c r="W1032" i="1"/>
  <c r="X1031" i="1"/>
  <c r="W1031" i="1"/>
  <c r="X1030" i="1"/>
  <c r="W1030" i="1"/>
  <c r="X1029" i="1"/>
  <c r="W1029" i="1"/>
  <c r="X1028" i="1"/>
  <c r="W1028" i="1"/>
  <c r="X1027" i="1"/>
  <c r="W1027" i="1"/>
  <c r="X1026" i="1"/>
  <c r="W1026" i="1"/>
  <c r="X1025" i="1"/>
  <c r="W1025" i="1"/>
  <c r="X1024" i="1"/>
  <c r="W1024" i="1"/>
  <c r="X1023" i="1"/>
  <c r="W1023" i="1"/>
  <c r="X1022" i="1"/>
  <c r="W1022" i="1"/>
  <c r="X1021" i="1"/>
  <c r="W1021" i="1"/>
  <c r="X1020" i="1"/>
  <c r="W1020" i="1"/>
  <c r="X1019" i="1"/>
  <c r="W1019" i="1"/>
  <c r="X1018" i="1"/>
  <c r="W1018" i="1"/>
  <c r="X1017" i="1"/>
  <c r="W1017" i="1"/>
  <c r="X1016" i="1"/>
  <c r="W1016" i="1"/>
  <c r="X1014" i="1"/>
  <c r="W1014" i="1"/>
  <c r="X1013" i="1"/>
  <c r="W1013" i="1"/>
  <c r="X1012" i="1"/>
  <c r="W1012" i="1"/>
  <c r="X1011" i="1"/>
  <c r="W1011" i="1"/>
  <c r="X1010" i="1"/>
  <c r="W1010" i="1"/>
  <c r="X1009" i="1"/>
  <c r="W1009" i="1"/>
  <c r="X1007" i="1"/>
  <c r="W1007" i="1"/>
  <c r="X1006" i="1"/>
  <c r="W1006" i="1"/>
  <c r="X1005" i="1"/>
  <c r="W1005" i="1"/>
  <c r="X1004" i="1"/>
  <c r="W1004" i="1"/>
  <c r="X1003" i="1"/>
  <c r="W1003" i="1"/>
  <c r="X1002" i="1"/>
  <c r="W1002" i="1"/>
  <c r="X1001" i="1"/>
  <c r="W1001" i="1"/>
  <c r="X1000" i="1"/>
  <c r="W1000" i="1"/>
  <c r="X999" i="1"/>
  <c r="W999" i="1"/>
  <c r="X998" i="1"/>
  <c r="W998" i="1"/>
  <c r="X997" i="1"/>
  <c r="W997" i="1"/>
  <c r="X996" i="1"/>
  <c r="W996" i="1"/>
  <c r="X995" i="1"/>
  <c r="W995" i="1"/>
  <c r="X994" i="1"/>
  <c r="W994" i="1"/>
  <c r="X993" i="1"/>
  <c r="W993" i="1"/>
  <c r="X992" i="1"/>
  <c r="W992" i="1"/>
  <c r="X991" i="1"/>
  <c r="W991" i="1"/>
  <c r="X990" i="1"/>
  <c r="W990" i="1"/>
  <c r="X989" i="1"/>
  <c r="W989" i="1"/>
  <c r="X988" i="1"/>
  <c r="W988" i="1"/>
  <c r="X987" i="1"/>
  <c r="W987" i="1"/>
  <c r="X986" i="1"/>
  <c r="W986" i="1"/>
  <c r="X985" i="1"/>
  <c r="W985" i="1"/>
  <c r="X984" i="1"/>
  <c r="W984" i="1"/>
  <c r="X983" i="1"/>
  <c r="W983" i="1"/>
  <c r="X982" i="1"/>
  <c r="W982" i="1"/>
  <c r="X981" i="1"/>
  <c r="W981" i="1"/>
  <c r="X980" i="1"/>
  <c r="W980" i="1"/>
  <c r="X979" i="1"/>
  <c r="W979" i="1"/>
  <c r="X978" i="1"/>
  <c r="W978" i="1"/>
  <c r="X977" i="1"/>
  <c r="W977" i="1"/>
  <c r="X974" i="1"/>
  <c r="W974" i="1"/>
  <c r="X973" i="1"/>
  <c r="W973" i="1"/>
  <c r="X972" i="1"/>
  <c r="W972" i="1"/>
  <c r="X971" i="1"/>
  <c r="W971" i="1"/>
  <c r="X970" i="1"/>
  <c r="W970" i="1"/>
  <c r="X969" i="1"/>
  <c r="W969" i="1"/>
  <c r="X968" i="1"/>
  <c r="W968" i="1"/>
  <c r="X967" i="1"/>
  <c r="W967" i="1"/>
  <c r="X966" i="1"/>
  <c r="W966" i="1"/>
  <c r="X965" i="1"/>
  <c r="W965" i="1"/>
  <c r="X964" i="1"/>
  <c r="W964" i="1"/>
  <c r="X963" i="1"/>
  <c r="W963" i="1"/>
  <c r="X962" i="1"/>
  <c r="W962" i="1"/>
  <c r="X961" i="1"/>
  <c r="W961" i="1"/>
  <c r="X960" i="1"/>
  <c r="W960" i="1"/>
  <c r="X959" i="1"/>
  <c r="W959" i="1"/>
  <c r="X958" i="1"/>
  <c r="W958" i="1"/>
  <c r="X957" i="1"/>
  <c r="W957" i="1"/>
  <c r="X956" i="1"/>
  <c r="W956" i="1"/>
  <c r="X955" i="1"/>
  <c r="W955" i="1"/>
  <c r="X954" i="1"/>
  <c r="W954" i="1"/>
  <c r="X953" i="1"/>
  <c r="W953" i="1"/>
  <c r="X952" i="1"/>
  <c r="W952" i="1"/>
  <c r="X951" i="1"/>
  <c r="W951" i="1"/>
  <c r="X950" i="1"/>
  <c r="W950" i="1"/>
  <c r="X949" i="1"/>
  <c r="W949" i="1"/>
  <c r="X948" i="1"/>
  <c r="W948" i="1"/>
  <c r="X947" i="1"/>
  <c r="W947" i="1"/>
  <c r="X946" i="1"/>
  <c r="W946" i="1"/>
  <c r="X945" i="1"/>
  <c r="W945" i="1"/>
  <c r="X944" i="1"/>
  <c r="W944" i="1"/>
  <c r="X943" i="1"/>
  <c r="W943" i="1"/>
  <c r="X942" i="1"/>
  <c r="W942" i="1"/>
  <c r="X941" i="1"/>
  <c r="W941" i="1"/>
  <c r="X940" i="1"/>
  <c r="W940" i="1"/>
  <c r="X939" i="1"/>
  <c r="W939" i="1"/>
  <c r="X938" i="1"/>
  <c r="W938" i="1"/>
  <c r="X937" i="1"/>
  <c r="W937" i="1"/>
  <c r="X936" i="1"/>
  <c r="W936" i="1"/>
  <c r="X935" i="1"/>
  <c r="W935" i="1"/>
  <c r="X934" i="1"/>
  <c r="W934" i="1"/>
  <c r="X933" i="1"/>
  <c r="W933" i="1"/>
  <c r="X932" i="1"/>
  <c r="W932" i="1"/>
  <c r="X931" i="1"/>
  <c r="W931" i="1"/>
  <c r="X930" i="1"/>
  <c r="W930" i="1"/>
  <c r="X929" i="1"/>
  <c r="W929" i="1"/>
  <c r="X928" i="1"/>
  <c r="W928" i="1"/>
  <c r="X927" i="1"/>
  <c r="W927" i="1"/>
  <c r="X926" i="1"/>
  <c r="W926" i="1"/>
  <c r="X925" i="1"/>
  <c r="W925" i="1"/>
  <c r="X924" i="1"/>
  <c r="W924" i="1"/>
  <c r="X923" i="1"/>
  <c r="W923" i="1"/>
  <c r="X922" i="1"/>
  <c r="W922" i="1"/>
  <c r="X921" i="1"/>
  <c r="W921" i="1"/>
  <c r="X920" i="1"/>
  <c r="W920" i="1"/>
  <c r="X919" i="1"/>
  <c r="W919" i="1"/>
  <c r="X918" i="1"/>
  <c r="W918" i="1"/>
  <c r="X917" i="1"/>
  <c r="W917" i="1"/>
  <c r="X916" i="1"/>
  <c r="W916" i="1"/>
  <c r="X915" i="1"/>
  <c r="W915" i="1"/>
  <c r="X914" i="1"/>
  <c r="W914" i="1"/>
  <c r="X913" i="1"/>
  <c r="W913" i="1"/>
  <c r="X912" i="1"/>
  <c r="W912" i="1"/>
  <c r="X911" i="1"/>
  <c r="W911" i="1"/>
  <c r="X910" i="1"/>
  <c r="W910" i="1"/>
  <c r="X909" i="1"/>
  <c r="W909" i="1"/>
  <c r="X908" i="1"/>
  <c r="W908" i="1"/>
  <c r="X907" i="1"/>
  <c r="W907" i="1"/>
  <c r="X906" i="1"/>
  <c r="W906" i="1"/>
  <c r="X905" i="1"/>
  <c r="W905" i="1"/>
  <c r="X904" i="1"/>
  <c r="W904" i="1"/>
  <c r="X903" i="1"/>
  <c r="W903" i="1"/>
  <c r="X902" i="1"/>
  <c r="W902" i="1"/>
  <c r="X901" i="1"/>
  <c r="W901" i="1"/>
  <c r="X900" i="1"/>
  <c r="W900" i="1"/>
  <c r="X899" i="1"/>
  <c r="W899" i="1"/>
  <c r="X898" i="1"/>
  <c r="W898" i="1"/>
  <c r="X897" i="1"/>
  <c r="W897" i="1"/>
  <c r="X896" i="1"/>
  <c r="W896" i="1"/>
  <c r="X895" i="1"/>
  <c r="W895" i="1"/>
  <c r="X894" i="1"/>
  <c r="W894" i="1"/>
  <c r="X893" i="1"/>
  <c r="W893" i="1"/>
  <c r="X892" i="1"/>
  <c r="W892" i="1"/>
  <c r="X891" i="1"/>
  <c r="W891" i="1"/>
  <c r="X889" i="1"/>
  <c r="W889" i="1"/>
  <c r="X888" i="1"/>
  <c r="W888" i="1"/>
  <c r="X887" i="1"/>
  <c r="W887" i="1"/>
  <c r="X886" i="1"/>
  <c r="W886" i="1"/>
  <c r="X885" i="1"/>
  <c r="W885" i="1"/>
  <c r="X884" i="1"/>
  <c r="W884" i="1"/>
  <c r="X881" i="1"/>
  <c r="W881" i="1"/>
  <c r="X880" i="1"/>
  <c r="W880" i="1"/>
  <c r="X879" i="1"/>
  <c r="W879" i="1"/>
  <c r="X878" i="1"/>
  <c r="W878" i="1"/>
  <c r="X877" i="1"/>
  <c r="W877" i="1"/>
  <c r="X876" i="1"/>
  <c r="W876" i="1"/>
  <c r="X875" i="1"/>
  <c r="W875" i="1"/>
  <c r="X874" i="1"/>
  <c r="W874" i="1"/>
  <c r="X873" i="1"/>
  <c r="W873" i="1"/>
  <c r="X872" i="1"/>
  <c r="W872" i="1"/>
  <c r="X871" i="1"/>
  <c r="W871" i="1"/>
  <c r="X870" i="1"/>
  <c r="W870" i="1"/>
  <c r="X869" i="1"/>
  <c r="W869" i="1"/>
  <c r="X868" i="1"/>
  <c r="W868" i="1"/>
  <c r="X867" i="1"/>
  <c r="W867" i="1"/>
  <c r="X866" i="1"/>
  <c r="W866" i="1"/>
  <c r="X865" i="1"/>
  <c r="W865" i="1"/>
  <c r="X864" i="1"/>
  <c r="W864" i="1"/>
  <c r="X863" i="1"/>
  <c r="W863" i="1"/>
  <c r="X862" i="1"/>
  <c r="W862" i="1"/>
  <c r="X861" i="1"/>
  <c r="W861" i="1"/>
  <c r="X860" i="1"/>
  <c r="W860" i="1"/>
  <c r="X859" i="1"/>
  <c r="W859" i="1"/>
  <c r="X858" i="1"/>
  <c r="W858" i="1"/>
  <c r="X857" i="1"/>
  <c r="W857" i="1"/>
  <c r="X856" i="1"/>
  <c r="W856" i="1"/>
  <c r="X853" i="1"/>
  <c r="W853" i="1"/>
  <c r="X852" i="1"/>
  <c r="W852" i="1"/>
  <c r="X851" i="1"/>
  <c r="W851" i="1"/>
  <c r="X850" i="1"/>
  <c r="W850" i="1"/>
  <c r="X849" i="1"/>
  <c r="W849" i="1"/>
  <c r="X848" i="1"/>
  <c r="W848" i="1"/>
  <c r="X847" i="1"/>
  <c r="W847" i="1"/>
  <c r="X846" i="1"/>
  <c r="W846" i="1"/>
  <c r="X845" i="1"/>
  <c r="W845" i="1"/>
  <c r="X844" i="1"/>
  <c r="W844" i="1"/>
  <c r="X843" i="1"/>
  <c r="W843" i="1"/>
  <c r="X842" i="1"/>
  <c r="W842" i="1"/>
  <c r="X841" i="1"/>
  <c r="W841" i="1"/>
  <c r="X840" i="1"/>
  <c r="W840" i="1"/>
  <c r="X838" i="1"/>
  <c r="W838" i="1"/>
  <c r="X836" i="1"/>
  <c r="W836" i="1"/>
  <c r="X835" i="1"/>
  <c r="W835" i="1"/>
  <c r="X834" i="1"/>
  <c r="W834" i="1"/>
  <c r="X833" i="1"/>
  <c r="W833" i="1"/>
  <c r="X832" i="1"/>
  <c r="W832" i="1"/>
  <c r="X831" i="1"/>
  <c r="W831" i="1"/>
  <c r="X830" i="1"/>
  <c r="W830" i="1"/>
  <c r="X829" i="1"/>
  <c r="W829" i="1"/>
  <c r="X828" i="1"/>
  <c r="W828" i="1"/>
  <c r="X827" i="1"/>
  <c r="W827" i="1"/>
  <c r="X826" i="1"/>
  <c r="W826" i="1"/>
  <c r="X825" i="1"/>
  <c r="W825" i="1"/>
  <c r="X824" i="1"/>
  <c r="W824" i="1"/>
  <c r="X823" i="1"/>
  <c r="W823" i="1"/>
  <c r="X822" i="1"/>
  <c r="W822" i="1"/>
  <c r="X821" i="1"/>
  <c r="W821" i="1"/>
  <c r="X820" i="1"/>
  <c r="W820" i="1"/>
  <c r="X819" i="1"/>
  <c r="W819" i="1"/>
  <c r="X816" i="1"/>
  <c r="W816" i="1"/>
  <c r="X815" i="1"/>
  <c r="W815" i="1"/>
  <c r="X814" i="1"/>
  <c r="W814" i="1"/>
  <c r="X813" i="1"/>
  <c r="W813" i="1"/>
  <c r="X812" i="1"/>
  <c r="W812" i="1"/>
  <c r="X811" i="1"/>
  <c r="W811" i="1"/>
  <c r="X810" i="1"/>
  <c r="W810" i="1"/>
  <c r="X809" i="1"/>
  <c r="W809" i="1"/>
  <c r="X808" i="1"/>
  <c r="W808" i="1"/>
  <c r="X807" i="1"/>
  <c r="W807" i="1"/>
  <c r="X806" i="1"/>
  <c r="W806" i="1"/>
  <c r="X805" i="1"/>
  <c r="W805" i="1"/>
  <c r="X804" i="1"/>
  <c r="W804" i="1"/>
  <c r="X803" i="1"/>
  <c r="W803" i="1"/>
  <c r="X802" i="1"/>
  <c r="W802" i="1"/>
  <c r="X801" i="1"/>
  <c r="W801" i="1"/>
  <c r="X800" i="1"/>
  <c r="W800" i="1"/>
  <c r="X799" i="1"/>
  <c r="W799" i="1"/>
  <c r="X798" i="1"/>
  <c r="W798" i="1"/>
  <c r="X797" i="1"/>
  <c r="W797" i="1"/>
  <c r="X796" i="1"/>
  <c r="W796" i="1"/>
  <c r="X795" i="1"/>
  <c r="W795" i="1"/>
  <c r="X794" i="1"/>
  <c r="W794" i="1"/>
  <c r="X793" i="1"/>
  <c r="W793" i="1"/>
  <c r="X792" i="1"/>
  <c r="W792" i="1"/>
  <c r="X791" i="1"/>
  <c r="W791" i="1"/>
  <c r="X789" i="1"/>
  <c r="W789" i="1"/>
  <c r="X788" i="1"/>
  <c r="W788" i="1"/>
  <c r="X787" i="1"/>
  <c r="W787" i="1"/>
  <c r="X786" i="1"/>
  <c r="W786" i="1"/>
  <c r="X785" i="1"/>
  <c r="W785" i="1"/>
  <c r="X784" i="1"/>
  <c r="W784" i="1"/>
  <c r="X783" i="1"/>
  <c r="W783" i="1"/>
  <c r="X782" i="1"/>
  <c r="W782" i="1"/>
  <c r="X781" i="1"/>
  <c r="W781" i="1"/>
  <c r="X780" i="1"/>
  <c r="W780" i="1"/>
  <c r="X779" i="1"/>
  <c r="W779" i="1"/>
  <c r="X778" i="1"/>
  <c r="W778" i="1"/>
  <c r="X777" i="1"/>
  <c r="W777" i="1"/>
  <c r="X776" i="1"/>
  <c r="W776" i="1"/>
  <c r="X775" i="1"/>
  <c r="W775" i="1"/>
  <c r="X773" i="1"/>
  <c r="W773" i="1"/>
  <c r="X772" i="1"/>
  <c r="W772" i="1"/>
  <c r="X771" i="1"/>
  <c r="W771" i="1"/>
  <c r="X770" i="1"/>
  <c r="W770" i="1"/>
  <c r="X769" i="1"/>
  <c r="W769" i="1"/>
  <c r="X768" i="1"/>
  <c r="W768" i="1"/>
  <c r="X767" i="1"/>
  <c r="W767" i="1"/>
  <c r="X766" i="1"/>
  <c r="W766" i="1"/>
  <c r="X765" i="1"/>
  <c r="W765" i="1"/>
  <c r="X764" i="1"/>
  <c r="W764" i="1"/>
  <c r="X763" i="1"/>
  <c r="W763" i="1"/>
  <c r="X762" i="1"/>
  <c r="W762" i="1"/>
  <c r="X761" i="1"/>
  <c r="W761" i="1"/>
  <c r="X760" i="1"/>
  <c r="W760" i="1"/>
  <c r="X759" i="1"/>
  <c r="W759" i="1"/>
  <c r="X758" i="1"/>
  <c r="W758" i="1"/>
  <c r="X757" i="1"/>
  <c r="W757" i="1"/>
  <c r="X756" i="1"/>
  <c r="W756" i="1"/>
  <c r="X755" i="1"/>
  <c r="W755" i="1"/>
  <c r="X754" i="1"/>
  <c r="W754" i="1"/>
  <c r="X753" i="1"/>
  <c r="W753" i="1"/>
  <c r="X752" i="1"/>
  <c r="W752" i="1"/>
  <c r="X751" i="1"/>
  <c r="W751" i="1"/>
  <c r="X750" i="1"/>
  <c r="W750" i="1"/>
  <c r="X749" i="1"/>
  <c r="W749" i="1"/>
  <c r="X747" i="1"/>
  <c r="W747" i="1"/>
  <c r="X746" i="1"/>
  <c r="W746" i="1"/>
  <c r="X745" i="1"/>
  <c r="W745" i="1"/>
  <c r="X744" i="1"/>
  <c r="W744" i="1"/>
  <c r="X743" i="1"/>
  <c r="W743" i="1"/>
  <c r="X742" i="1"/>
  <c r="W742" i="1"/>
  <c r="X740" i="1"/>
  <c r="W740" i="1"/>
  <c r="X739" i="1"/>
  <c r="W739" i="1"/>
  <c r="X738" i="1"/>
  <c r="W738" i="1"/>
  <c r="X737" i="1"/>
  <c r="W737" i="1"/>
  <c r="X736" i="1"/>
  <c r="W736" i="1"/>
  <c r="X735" i="1"/>
  <c r="W735" i="1"/>
  <c r="X734" i="1"/>
  <c r="W734" i="1"/>
  <c r="X733" i="1"/>
  <c r="W733" i="1"/>
  <c r="X732" i="1"/>
  <c r="W732" i="1"/>
  <c r="X731" i="1"/>
  <c r="W731" i="1"/>
  <c r="X730" i="1"/>
  <c r="W730" i="1"/>
  <c r="X729" i="1"/>
  <c r="W729" i="1"/>
  <c r="X728" i="1"/>
  <c r="W728" i="1"/>
  <c r="X727" i="1"/>
  <c r="W727" i="1"/>
  <c r="X726" i="1"/>
  <c r="W726" i="1"/>
  <c r="X725" i="1"/>
  <c r="W725" i="1"/>
  <c r="X724" i="1"/>
  <c r="W724" i="1"/>
  <c r="X723" i="1"/>
  <c r="W723" i="1"/>
  <c r="X722" i="1"/>
  <c r="W722" i="1"/>
  <c r="X721" i="1"/>
  <c r="W721" i="1"/>
  <c r="X720" i="1"/>
  <c r="W720" i="1"/>
  <c r="X719" i="1"/>
  <c r="W719" i="1"/>
  <c r="X718" i="1"/>
  <c r="W718" i="1"/>
  <c r="X717" i="1"/>
  <c r="W717" i="1"/>
  <c r="X716" i="1"/>
  <c r="W716" i="1"/>
  <c r="X715" i="1"/>
  <c r="W715" i="1"/>
  <c r="X714" i="1"/>
  <c r="W714" i="1"/>
  <c r="X713" i="1"/>
  <c r="W713" i="1"/>
  <c r="X712" i="1"/>
  <c r="W712" i="1"/>
  <c r="X711" i="1"/>
  <c r="W711" i="1"/>
  <c r="X710" i="1"/>
  <c r="W710" i="1"/>
  <c r="X709" i="1"/>
  <c r="W709" i="1"/>
  <c r="X708" i="1"/>
  <c r="W708" i="1"/>
  <c r="X707" i="1"/>
  <c r="W707" i="1"/>
  <c r="X706" i="1"/>
  <c r="W706" i="1"/>
  <c r="X705" i="1"/>
  <c r="W705" i="1"/>
  <c r="X704" i="1"/>
  <c r="W704" i="1"/>
  <c r="X703" i="1"/>
  <c r="W703" i="1"/>
  <c r="X702" i="1"/>
  <c r="W702" i="1"/>
  <c r="X701" i="1"/>
  <c r="W701" i="1"/>
  <c r="X700" i="1"/>
  <c r="W700" i="1"/>
  <c r="X699" i="1"/>
  <c r="W699" i="1"/>
  <c r="X698" i="1"/>
  <c r="W698" i="1"/>
  <c r="X697" i="1"/>
  <c r="W697" i="1"/>
  <c r="X696" i="1"/>
  <c r="W696" i="1"/>
  <c r="X695" i="1"/>
  <c r="W695" i="1"/>
  <c r="X694" i="1"/>
  <c r="W694" i="1"/>
  <c r="X693" i="1"/>
  <c r="W693" i="1"/>
  <c r="X692" i="1"/>
  <c r="W692" i="1"/>
  <c r="X691" i="1"/>
  <c r="W691" i="1"/>
  <c r="X690" i="1"/>
  <c r="W690" i="1"/>
  <c r="X689" i="1"/>
  <c r="W689" i="1"/>
  <c r="X688" i="1"/>
  <c r="W688" i="1"/>
  <c r="X687" i="1"/>
  <c r="W687" i="1"/>
  <c r="X686" i="1"/>
  <c r="W686" i="1"/>
  <c r="X685" i="1"/>
  <c r="W685" i="1"/>
  <c r="X683" i="1"/>
  <c r="W683" i="1"/>
  <c r="X682" i="1"/>
  <c r="W682" i="1"/>
  <c r="X681" i="1"/>
  <c r="W681" i="1"/>
  <c r="X680" i="1"/>
  <c r="W680" i="1"/>
  <c r="X679" i="1"/>
  <c r="W679" i="1"/>
  <c r="X678" i="1"/>
  <c r="W678" i="1"/>
  <c r="X677" i="1"/>
  <c r="W677" i="1"/>
  <c r="X676" i="1"/>
  <c r="W676" i="1"/>
  <c r="X675" i="1"/>
  <c r="W675" i="1"/>
  <c r="X674" i="1"/>
  <c r="W674" i="1"/>
  <c r="X673" i="1"/>
  <c r="W673" i="1"/>
  <c r="X672" i="1"/>
  <c r="W672" i="1"/>
  <c r="X671" i="1"/>
  <c r="W671" i="1"/>
  <c r="X670" i="1"/>
  <c r="W670" i="1"/>
  <c r="X669" i="1"/>
  <c r="W669" i="1"/>
  <c r="X668" i="1"/>
  <c r="W668" i="1"/>
  <c r="X667" i="1"/>
  <c r="W667" i="1"/>
  <c r="X666" i="1"/>
  <c r="W666" i="1"/>
  <c r="X665" i="1"/>
  <c r="W665" i="1"/>
  <c r="X664" i="1"/>
  <c r="W664" i="1"/>
  <c r="X663" i="1"/>
  <c r="W663" i="1"/>
  <c r="X662" i="1"/>
  <c r="W662" i="1"/>
  <c r="X661" i="1"/>
  <c r="W661" i="1"/>
  <c r="X660" i="1"/>
  <c r="W660" i="1"/>
  <c r="X659" i="1"/>
  <c r="W659" i="1"/>
  <c r="X658" i="1"/>
  <c r="W658" i="1"/>
  <c r="X657" i="1"/>
  <c r="W657" i="1"/>
  <c r="X656" i="1"/>
  <c r="W656" i="1"/>
  <c r="X655" i="1"/>
  <c r="W655" i="1"/>
  <c r="X654" i="1"/>
  <c r="W654" i="1"/>
  <c r="X653" i="1"/>
  <c r="W653" i="1"/>
  <c r="X652" i="1"/>
  <c r="W652" i="1"/>
  <c r="X651" i="1"/>
  <c r="W651" i="1"/>
  <c r="X650" i="1"/>
  <c r="W650" i="1"/>
  <c r="X649" i="1"/>
  <c r="W649" i="1"/>
  <c r="X648" i="1"/>
  <c r="W648" i="1"/>
  <c r="X647" i="1"/>
  <c r="W647" i="1"/>
  <c r="X646" i="1"/>
  <c r="W646" i="1"/>
  <c r="X645" i="1"/>
  <c r="W645" i="1"/>
  <c r="X644" i="1"/>
  <c r="W644" i="1"/>
  <c r="X642" i="1"/>
  <c r="W642" i="1"/>
  <c r="X641" i="1"/>
  <c r="W641" i="1"/>
  <c r="X640" i="1"/>
  <c r="W640" i="1"/>
  <c r="X639" i="1"/>
  <c r="W639" i="1"/>
  <c r="X638" i="1"/>
  <c r="W638" i="1"/>
  <c r="X637" i="1"/>
  <c r="W637" i="1"/>
  <c r="X636" i="1"/>
  <c r="W636" i="1"/>
  <c r="X635" i="1"/>
  <c r="W635" i="1"/>
  <c r="X634" i="1"/>
  <c r="W634" i="1"/>
  <c r="X633" i="1"/>
  <c r="W633" i="1"/>
  <c r="X632" i="1"/>
  <c r="W632" i="1"/>
  <c r="X631" i="1"/>
  <c r="W631" i="1"/>
  <c r="X630" i="1"/>
  <c r="W630" i="1"/>
  <c r="X627" i="1"/>
  <c r="W627" i="1"/>
  <c r="X626" i="1"/>
  <c r="W626" i="1"/>
  <c r="X625" i="1"/>
  <c r="W625" i="1"/>
  <c r="X624" i="1"/>
  <c r="W624" i="1"/>
  <c r="X623" i="1"/>
  <c r="W623" i="1"/>
  <c r="X622" i="1"/>
  <c r="W622" i="1"/>
  <c r="X621" i="1"/>
  <c r="W621" i="1"/>
  <c r="X620" i="1"/>
  <c r="W620" i="1"/>
  <c r="X619" i="1"/>
  <c r="W619" i="1"/>
  <c r="X618" i="1"/>
  <c r="W618" i="1"/>
  <c r="X617" i="1"/>
  <c r="W617" i="1"/>
  <c r="X616" i="1"/>
  <c r="W616" i="1"/>
  <c r="X615" i="1"/>
  <c r="W615" i="1"/>
  <c r="X614" i="1"/>
  <c r="W614" i="1"/>
  <c r="X613" i="1"/>
  <c r="W613" i="1"/>
  <c r="X612" i="1"/>
  <c r="W612" i="1"/>
  <c r="X611" i="1"/>
  <c r="W611" i="1"/>
  <c r="X610" i="1"/>
  <c r="W610" i="1"/>
  <c r="X609" i="1"/>
  <c r="W609" i="1"/>
  <c r="X608" i="1"/>
  <c r="W608" i="1"/>
  <c r="X607" i="1"/>
  <c r="W607" i="1"/>
  <c r="X606" i="1"/>
  <c r="W606" i="1"/>
  <c r="X605" i="1"/>
  <c r="W605" i="1"/>
  <c r="X604" i="1"/>
  <c r="W604" i="1"/>
  <c r="X603" i="1"/>
  <c r="W603" i="1"/>
  <c r="X602" i="1"/>
  <c r="W602" i="1"/>
  <c r="X601" i="1"/>
  <c r="W601" i="1"/>
  <c r="X600" i="1"/>
  <c r="W600" i="1"/>
  <c r="X599" i="1"/>
  <c r="W599" i="1"/>
  <c r="X598" i="1"/>
  <c r="W598" i="1"/>
  <c r="X597" i="1"/>
  <c r="W597" i="1"/>
  <c r="X596" i="1"/>
  <c r="W596" i="1"/>
  <c r="X595" i="1"/>
  <c r="W595" i="1"/>
  <c r="X594" i="1"/>
  <c r="W594" i="1"/>
  <c r="X593" i="1"/>
  <c r="W593" i="1"/>
  <c r="X592" i="1"/>
  <c r="W592" i="1"/>
  <c r="X589" i="1"/>
  <c r="W589" i="1"/>
  <c r="X588" i="1"/>
  <c r="W588" i="1"/>
  <c r="X587" i="1"/>
  <c r="W587" i="1"/>
  <c r="X586" i="1"/>
  <c r="W586" i="1"/>
  <c r="X585" i="1"/>
  <c r="W585" i="1"/>
  <c r="X584" i="1"/>
  <c r="W584" i="1"/>
  <c r="X583" i="1"/>
  <c r="W583" i="1"/>
  <c r="X582" i="1"/>
  <c r="W582" i="1"/>
  <c r="X581" i="1"/>
  <c r="W581" i="1"/>
  <c r="X580" i="1"/>
  <c r="W580" i="1"/>
  <c r="X579" i="1"/>
  <c r="W579" i="1"/>
  <c r="X578" i="1"/>
  <c r="W578" i="1"/>
  <c r="X577" i="1"/>
  <c r="W577" i="1"/>
  <c r="X576" i="1"/>
  <c r="W576" i="1"/>
  <c r="X575" i="1"/>
  <c r="W575" i="1"/>
  <c r="X574" i="1"/>
  <c r="W574" i="1"/>
  <c r="X573" i="1"/>
  <c r="W573" i="1"/>
  <c r="X572" i="1"/>
  <c r="W572" i="1"/>
  <c r="X571" i="1"/>
  <c r="W571" i="1"/>
  <c r="X570" i="1"/>
  <c r="W570" i="1"/>
  <c r="X567" i="1"/>
  <c r="W567" i="1"/>
  <c r="X566" i="1"/>
  <c r="W566" i="1"/>
  <c r="X565" i="1"/>
  <c r="W565" i="1"/>
  <c r="X564" i="1"/>
  <c r="W564" i="1"/>
  <c r="X563" i="1"/>
  <c r="W563" i="1"/>
  <c r="X562" i="1"/>
  <c r="W562" i="1"/>
  <c r="X561" i="1"/>
  <c r="W561" i="1"/>
  <c r="X559" i="1"/>
  <c r="W559" i="1"/>
  <c r="X558" i="1"/>
  <c r="W558" i="1"/>
  <c r="X557" i="1"/>
  <c r="W557" i="1"/>
  <c r="X556" i="1"/>
  <c r="W556" i="1"/>
  <c r="X555" i="1"/>
  <c r="W555" i="1"/>
  <c r="X554" i="1"/>
  <c r="W554" i="1"/>
  <c r="X553" i="1"/>
  <c r="W553" i="1"/>
  <c r="X552" i="1"/>
  <c r="W552" i="1"/>
  <c r="X550" i="1"/>
  <c r="W550" i="1"/>
  <c r="X549" i="1"/>
  <c r="W549" i="1"/>
  <c r="X547" i="1"/>
  <c r="W547" i="1"/>
  <c r="X546" i="1"/>
  <c r="W546" i="1"/>
  <c r="X545" i="1"/>
  <c r="W545" i="1"/>
  <c r="X544" i="1"/>
  <c r="W544" i="1"/>
  <c r="X543" i="1"/>
  <c r="W543" i="1"/>
  <c r="X542" i="1"/>
  <c r="W542" i="1"/>
  <c r="X541" i="1"/>
  <c r="W541" i="1"/>
  <c r="X540" i="1"/>
  <c r="W540" i="1"/>
  <c r="X539" i="1"/>
  <c r="W539" i="1"/>
  <c r="X538" i="1"/>
  <c r="W538" i="1"/>
  <c r="X537" i="1"/>
  <c r="W537" i="1"/>
  <c r="X536" i="1"/>
  <c r="W536" i="1"/>
  <c r="X535" i="1"/>
  <c r="W535" i="1"/>
  <c r="X534" i="1"/>
  <c r="W534" i="1"/>
  <c r="X533" i="1"/>
  <c r="W533" i="1"/>
  <c r="X532" i="1"/>
  <c r="W532" i="1"/>
  <c r="X531" i="1"/>
  <c r="W531" i="1"/>
  <c r="X530" i="1"/>
  <c r="W530" i="1"/>
  <c r="X529" i="1"/>
  <c r="W529" i="1"/>
  <c r="X528" i="1"/>
  <c r="W528" i="1"/>
  <c r="X527" i="1"/>
  <c r="W527" i="1"/>
  <c r="X526" i="1"/>
  <c r="W526" i="1"/>
  <c r="X525" i="1"/>
  <c r="W525" i="1"/>
  <c r="X524" i="1"/>
  <c r="W524" i="1"/>
  <c r="X523" i="1"/>
  <c r="W523" i="1"/>
  <c r="X522" i="1"/>
  <c r="W522" i="1"/>
  <c r="X521" i="1"/>
  <c r="W521" i="1"/>
  <c r="X520" i="1"/>
  <c r="W520" i="1"/>
  <c r="X519" i="1"/>
  <c r="W519" i="1"/>
  <c r="X518" i="1"/>
  <c r="W518" i="1"/>
  <c r="X517" i="1"/>
  <c r="W517" i="1"/>
  <c r="X516" i="1"/>
  <c r="W516" i="1"/>
  <c r="X515" i="1"/>
  <c r="W515" i="1"/>
  <c r="X514" i="1"/>
  <c r="W514" i="1"/>
  <c r="X513" i="1"/>
  <c r="W513" i="1"/>
  <c r="X512" i="1"/>
  <c r="W512" i="1"/>
  <c r="X511" i="1"/>
  <c r="W511" i="1"/>
  <c r="X510" i="1"/>
  <c r="W510" i="1"/>
  <c r="X509" i="1"/>
  <c r="W509" i="1"/>
  <c r="X508" i="1"/>
  <c r="W508" i="1"/>
  <c r="X507" i="1"/>
  <c r="W507" i="1"/>
  <c r="X506" i="1"/>
  <c r="W506" i="1"/>
  <c r="X505" i="1"/>
  <c r="W505" i="1"/>
  <c r="X504" i="1"/>
  <c r="W504" i="1"/>
  <c r="X503" i="1"/>
  <c r="W503" i="1"/>
  <c r="X502" i="1"/>
  <c r="W502" i="1"/>
  <c r="X501" i="1"/>
  <c r="W501" i="1"/>
  <c r="X500" i="1"/>
  <c r="W500" i="1"/>
  <c r="X499" i="1"/>
  <c r="W499" i="1"/>
  <c r="X498" i="1"/>
  <c r="W498" i="1"/>
  <c r="X497" i="1"/>
  <c r="W497" i="1"/>
  <c r="X496" i="1"/>
  <c r="W496" i="1"/>
  <c r="X494" i="1"/>
  <c r="W494" i="1"/>
  <c r="X493" i="1"/>
  <c r="W493" i="1"/>
  <c r="X492" i="1"/>
  <c r="W492" i="1"/>
  <c r="X491" i="1"/>
  <c r="W491" i="1"/>
  <c r="X490" i="1"/>
  <c r="W490" i="1"/>
  <c r="X489" i="1"/>
  <c r="W489" i="1"/>
  <c r="X488" i="1"/>
  <c r="W488" i="1"/>
  <c r="X487" i="1"/>
  <c r="W487" i="1"/>
  <c r="X486" i="1"/>
  <c r="W486" i="1"/>
  <c r="X485" i="1"/>
  <c r="W485" i="1"/>
  <c r="X484" i="1"/>
  <c r="W484" i="1"/>
  <c r="X483" i="1"/>
  <c r="W483" i="1"/>
  <c r="X482" i="1"/>
  <c r="W482" i="1"/>
  <c r="X481" i="1"/>
  <c r="W481" i="1"/>
  <c r="X480" i="1"/>
  <c r="W480" i="1"/>
  <c r="X478" i="1"/>
  <c r="W478" i="1"/>
  <c r="X477" i="1"/>
  <c r="W477" i="1"/>
  <c r="X476" i="1"/>
  <c r="W476" i="1"/>
  <c r="X474" i="1"/>
  <c r="W474" i="1"/>
  <c r="X473" i="1"/>
  <c r="W473" i="1"/>
  <c r="X472" i="1"/>
  <c r="W472" i="1"/>
  <c r="X471" i="1"/>
  <c r="W471" i="1"/>
  <c r="X470" i="1"/>
  <c r="W470" i="1"/>
  <c r="X469" i="1"/>
  <c r="W469" i="1"/>
  <c r="X468" i="1"/>
  <c r="W468" i="1"/>
  <c r="X467" i="1"/>
  <c r="W467" i="1"/>
  <c r="X466" i="1"/>
  <c r="W466" i="1"/>
  <c r="X465" i="1"/>
  <c r="W465" i="1"/>
  <c r="X464" i="1"/>
  <c r="W464" i="1"/>
  <c r="X463" i="1"/>
  <c r="W463" i="1"/>
  <c r="X462" i="1"/>
  <c r="W462" i="1"/>
  <c r="X461" i="1"/>
  <c r="W461" i="1"/>
  <c r="X460" i="1"/>
  <c r="W460" i="1"/>
  <c r="X459" i="1"/>
  <c r="W459" i="1"/>
  <c r="X458" i="1"/>
  <c r="W458" i="1"/>
  <c r="X457" i="1"/>
  <c r="W457" i="1"/>
  <c r="X456" i="1"/>
  <c r="W456" i="1"/>
  <c r="X455" i="1"/>
  <c r="W455" i="1"/>
  <c r="X454" i="1"/>
  <c r="W454" i="1"/>
  <c r="X453" i="1"/>
  <c r="W453" i="1"/>
  <c r="X452" i="1"/>
  <c r="W452" i="1"/>
  <c r="X451" i="1"/>
  <c r="W451" i="1"/>
  <c r="X450" i="1"/>
  <c r="W450" i="1"/>
  <c r="X449" i="1"/>
  <c r="W449" i="1"/>
  <c r="X448" i="1"/>
  <c r="W448" i="1"/>
  <c r="X447" i="1"/>
  <c r="W447" i="1"/>
  <c r="X446" i="1"/>
  <c r="W446" i="1"/>
  <c r="X445" i="1"/>
  <c r="W445" i="1"/>
  <c r="X444" i="1"/>
  <c r="W444" i="1"/>
  <c r="X443" i="1"/>
  <c r="W443" i="1"/>
  <c r="X442" i="1"/>
  <c r="W442" i="1"/>
  <c r="X441" i="1"/>
  <c r="W441" i="1"/>
  <c r="X440" i="1"/>
  <c r="W440" i="1"/>
  <c r="X439" i="1"/>
  <c r="W439" i="1"/>
  <c r="X438" i="1"/>
  <c r="W438" i="1"/>
  <c r="X437" i="1"/>
  <c r="W437" i="1"/>
  <c r="X436" i="1"/>
  <c r="W436" i="1"/>
  <c r="X435" i="1"/>
  <c r="W435" i="1"/>
  <c r="X434" i="1"/>
  <c r="W434" i="1"/>
  <c r="X433" i="1"/>
  <c r="W433" i="1"/>
  <c r="X432" i="1"/>
  <c r="W432" i="1"/>
  <c r="X431" i="1"/>
  <c r="W431" i="1"/>
  <c r="X430" i="1"/>
  <c r="W430" i="1"/>
  <c r="X429" i="1"/>
  <c r="W429" i="1"/>
  <c r="X428" i="1"/>
  <c r="W428" i="1"/>
  <c r="X427" i="1"/>
  <c r="W427" i="1"/>
  <c r="X426" i="1"/>
  <c r="W426" i="1"/>
  <c r="X425" i="1"/>
  <c r="W425" i="1"/>
  <c r="X424" i="1"/>
  <c r="W424" i="1"/>
  <c r="X423" i="1"/>
  <c r="W423" i="1"/>
  <c r="X422" i="1"/>
  <c r="W422" i="1"/>
  <c r="X421" i="1"/>
  <c r="W421" i="1"/>
  <c r="X420" i="1"/>
  <c r="W420" i="1"/>
  <c r="X419" i="1"/>
  <c r="W419" i="1"/>
  <c r="X418" i="1"/>
  <c r="W418" i="1"/>
  <c r="X417" i="1"/>
  <c r="W417" i="1"/>
  <c r="X416" i="1"/>
  <c r="W416" i="1"/>
  <c r="X415" i="1"/>
  <c r="W415" i="1"/>
  <c r="X414" i="1"/>
  <c r="W414" i="1"/>
  <c r="X413" i="1"/>
  <c r="W413" i="1"/>
  <c r="X412" i="1"/>
  <c r="W412" i="1"/>
  <c r="X411" i="1"/>
  <c r="W411" i="1"/>
  <c r="X410" i="1"/>
  <c r="W410" i="1"/>
  <c r="X409" i="1"/>
  <c r="W409" i="1"/>
  <c r="X408" i="1"/>
  <c r="W408" i="1"/>
  <c r="X407" i="1"/>
  <c r="W407" i="1"/>
  <c r="X406" i="1"/>
  <c r="W406" i="1"/>
  <c r="X405" i="1"/>
  <c r="W405" i="1"/>
  <c r="X404" i="1"/>
  <c r="W404" i="1"/>
  <c r="X403" i="1"/>
  <c r="W403" i="1"/>
  <c r="X402" i="1"/>
  <c r="W402" i="1"/>
  <c r="X401" i="1"/>
  <c r="W401" i="1"/>
  <c r="X400" i="1"/>
  <c r="W400" i="1"/>
  <c r="X399" i="1"/>
  <c r="W399" i="1"/>
  <c r="X398" i="1"/>
  <c r="W398" i="1"/>
  <c r="X397" i="1"/>
  <c r="W397" i="1"/>
  <c r="X396" i="1"/>
  <c r="W396" i="1"/>
  <c r="X395" i="1"/>
  <c r="W395" i="1"/>
  <c r="X394" i="1"/>
  <c r="W394" i="1"/>
  <c r="X393" i="1"/>
  <c r="W393" i="1"/>
  <c r="X392" i="1"/>
  <c r="W392" i="1"/>
  <c r="X391" i="1"/>
  <c r="W391" i="1"/>
  <c r="X390" i="1"/>
  <c r="W390" i="1"/>
  <c r="X389" i="1"/>
  <c r="W389" i="1"/>
  <c r="X388" i="1"/>
  <c r="W388" i="1"/>
  <c r="X387" i="1"/>
  <c r="W387" i="1"/>
  <c r="X386" i="1"/>
  <c r="W386" i="1"/>
  <c r="X385" i="1"/>
  <c r="W385" i="1"/>
  <c r="X384" i="1"/>
  <c r="W384" i="1"/>
  <c r="X383" i="1"/>
  <c r="W383" i="1"/>
  <c r="X382" i="1"/>
  <c r="W382" i="1"/>
  <c r="X381" i="1"/>
  <c r="W381" i="1"/>
  <c r="X380" i="1"/>
  <c r="W380" i="1"/>
  <c r="X379" i="1"/>
  <c r="W379" i="1"/>
  <c r="X378" i="1"/>
  <c r="W378" i="1"/>
  <c r="X377" i="1"/>
  <c r="W377" i="1"/>
  <c r="X376" i="1"/>
  <c r="W376" i="1"/>
  <c r="X375" i="1"/>
  <c r="W375" i="1"/>
  <c r="X374" i="1"/>
  <c r="W374" i="1"/>
  <c r="X373" i="1"/>
  <c r="W373" i="1"/>
  <c r="X372" i="1"/>
  <c r="W372" i="1"/>
  <c r="X371" i="1"/>
  <c r="W371" i="1"/>
  <c r="X370" i="1"/>
  <c r="W370" i="1"/>
  <c r="X369" i="1"/>
  <c r="W369" i="1"/>
  <c r="X368" i="1"/>
  <c r="W368" i="1"/>
  <c r="X367" i="1"/>
  <c r="W367" i="1"/>
  <c r="X366" i="1"/>
  <c r="W366" i="1"/>
  <c r="X365" i="1"/>
  <c r="W365" i="1"/>
  <c r="X364" i="1"/>
  <c r="W364" i="1"/>
  <c r="X363" i="1"/>
  <c r="W363" i="1"/>
  <c r="X362" i="1"/>
  <c r="W362" i="1"/>
  <c r="X361" i="1"/>
  <c r="W361" i="1"/>
  <c r="X360" i="1"/>
  <c r="W360" i="1"/>
  <c r="X359" i="1"/>
  <c r="W359" i="1"/>
  <c r="X358" i="1"/>
  <c r="W358" i="1"/>
  <c r="X357" i="1"/>
  <c r="W357" i="1"/>
  <c r="X356" i="1"/>
  <c r="W356" i="1"/>
  <c r="X355" i="1"/>
  <c r="W355" i="1"/>
  <c r="X354" i="1"/>
  <c r="W354" i="1"/>
  <c r="X353" i="1"/>
  <c r="W353" i="1"/>
  <c r="X352" i="1"/>
  <c r="W352" i="1"/>
  <c r="X351" i="1"/>
  <c r="W351" i="1"/>
  <c r="X350" i="1"/>
  <c r="W350" i="1"/>
  <c r="X349" i="1"/>
  <c r="W349" i="1"/>
  <c r="X347" i="1"/>
  <c r="W347" i="1"/>
  <c r="X346" i="1"/>
  <c r="W346" i="1"/>
  <c r="X345" i="1"/>
  <c r="W345" i="1"/>
  <c r="X344" i="1"/>
  <c r="W344" i="1"/>
  <c r="X343" i="1"/>
  <c r="W343" i="1"/>
  <c r="X342" i="1"/>
  <c r="W342" i="1"/>
  <c r="X341" i="1"/>
  <c r="W341" i="1"/>
  <c r="X340" i="1"/>
  <c r="W340" i="1"/>
  <c r="X339" i="1"/>
  <c r="W339" i="1"/>
  <c r="X338" i="1"/>
  <c r="W338" i="1"/>
  <c r="X337" i="1"/>
  <c r="W337" i="1"/>
  <c r="X336" i="1"/>
  <c r="W336" i="1"/>
  <c r="X335" i="1"/>
  <c r="W335" i="1"/>
  <c r="X334" i="1"/>
  <c r="W334" i="1"/>
  <c r="X333" i="1"/>
  <c r="W333" i="1"/>
  <c r="X332" i="1"/>
  <c r="W332" i="1"/>
  <c r="X331" i="1"/>
  <c r="W331" i="1"/>
  <c r="X330" i="1"/>
  <c r="W330" i="1"/>
  <c r="X329" i="1"/>
  <c r="W329" i="1"/>
  <c r="X328" i="1"/>
  <c r="W328" i="1"/>
  <c r="X327" i="1"/>
  <c r="W327" i="1"/>
  <c r="X326" i="1"/>
  <c r="W326" i="1"/>
  <c r="X325" i="1"/>
  <c r="W325" i="1"/>
  <c r="X324" i="1"/>
  <c r="W324" i="1"/>
  <c r="X323" i="1"/>
  <c r="W323" i="1"/>
  <c r="X322" i="1"/>
  <c r="W322" i="1"/>
  <c r="X321" i="1"/>
  <c r="W321" i="1"/>
  <c r="X320" i="1"/>
  <c r="W320" i="1"/>
  <c r="X319" i="1"/>
  <c r="W319" i="1"/>
  <c r="X318" i="1"/>
  <c r="W318" i="1"/>
  <c r="X317" i="1"/>
  <c r="W317" i="1"/>
  <c r="X316" i="1"/>
  <c r="W316" i="1"/>
  <c r="X315" i="1"/>
  <c r="W315" i="1"/>
  <c r="X314" i="1"/>
  <c r="W314" i="1"/>
  <c r="X313" i="1"/>
  <c r="W313" i="1"/>
  <c r="X312" i="1"/>
  <c r="W312" i="1"/>
  <c r="X311" i="1"/>
  <c r="W311" i="1"/>
  <c r="X309" i="1"/>
  <c r="W309" i="1"/>
  <c r="X308" i="1"/>
  <c r="W308" i="1"/>
  <c r="X307" i="1"/>
  <c r="W307" i="1"/>
  <c r="X306" i="1"/>
  <c r="W306" i="1"/>
  <c r="X305" i="1"/>
  <c r="W305" i="1"/>
  <c r="X304" i="1"/>
  <c r="W304" i="1"/>
  <c r="X303" i="1"/>
  <c r="W303" i="1"/>
  <c r="X302" i="1"/>
  <c r="W302" i="1"/>
  <c r="X301" i="1"/>
  <c r="W301" i="1"/>
  <c r="X300" i="1"/>
  <c r="W300" i="1"/>
  <c r="X299" i="1"/>
  <c r="W299" i="1"/>
  <c r="X298" i="1"/>
  <c r="W298" i="1"/>
  <c r="X297" i="1"/>
  <c r="W297" i="1"/>
  <c r="X296" i="1"/>
  <c r="W296" i="1"/>
  <c r="X295" i="1"/>
  <c r="W295" i="1"/>
  <c r="X294" i="1"/>
  <c r="W294" i="1"/>
  <c r="X293" i="1"/>
  <c r="W293" i="1"/>
  <c r="X292" i="1"/>
  <c r="W292" i="1"/>
  <c r="X291" i="1"/>
  <c r="W291" i="1"/>
  <c r="X290" i="1"/>
  <c r="W290" i="1"/>
  <c r="X289" i="1"/>
  <c r="W289" i="1"/>
  <c r="X288" i="1"/>
  <c r="W288" i="1"/>
  <c r="X287" i="1"/>
  <c r="W287" i="1"/>
  <c r="X286" i="1"/>
  <c r="W286" i="1"/>
  <c r="X285" i="1"/>
  <c r="W285" i="1"/>
  <c r="X284" i="1"/>
  <c r="W284" i="1"/>
  <c r="X283" i="1"/>
  <c r="W283" i="1"/>
  <c r="X282" i="1"/>
  <c r="W282" i="1"/>
  <c r="X281" i="1"/>
  <c r="W281" i="1"/>
  <c r="X280" i="1"/>
  <c r="W280" i="1"/>
  <c r="X279" i="1"/>
  <c r="W279" i="1"/>
  <c r="X278" i="1"/>
  <c r="W278" i="1"/>
  <c r="X277" i="1"/>
  <c r="W277" i="1"/>
  <c r="X276" i="1"/>
  <c r="W276" i="1"/>
  <c r="X275" i="1"/>
  <c r="W275" i="1"/>
  <c r="X274" i="1"/>
  <c r="W274" i="1"/>
  <c r="X273" i="1"/>
  <c r="W273" i="1"/>
  <c r="X272" i="1"/>
  <c r="W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8" i="1"/>
  <c r="W238" i="1"/>
  <c r="X237" i="1"/>
  <c r="W237" i="1"/>
  <c r="X236" i="1"/>
  <c r="W236" i="1"/>
  <c r="X235" i="1"/>
  <c r="W235" i="1"/>
  <c r="X234" i="1"/>
  <c r="W234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W2" i="1"/>
  <c r="X2" i="1"/>
  <c r="A43" i="2"/>
  <c r="D40" i="2"/>
  <c r="C40" i="2"/>
  <c r="C39" i="2"/>
  <c r="E39" i="2" s="1"/>
  <c r="D39" i="2"/>
  <c r="B40" i="2"/>
  <c r="B39" i="2"/>
  <c r="C33" i="2"/>
  <c r="D33" i="2" s="1"/>
  <c r="C34" i="2"/>
  <c r="D34" i="2" s="1"/>
  <c r="C35" i="2"/>
  <c r="D35" i="2" s="1"/>
  <c r="C32" i="2"/>
  <c r="D32" i="2" s="1"/>
  <c r="B32" i="2"/>
  <c r="B35" i="2"/>
  <c r="B33" i="2"/>
  <c r="B34" i="2"/>
  <c r="C12" i="2"/>
  <c r="E29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10" i="2"/>
  <c r="D10" i="2"/>
  <c r="B11" i="2"/>
  <c r="C11" i="2"/>
  <c r="D11" i="2"/>
  <c r="B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C10" i="2"/>
  <c r="B10" i="2"/>
  <c r="B5" i="2"/>
  <c r="B4" i="2"/>
  <c r="B3" i="2"/>
  <c r="B2" i="2"/>
  <c r="B49" i="2" l="1"/>
  <c r="U1330" i="1"/>
  <c r="B50" i="2"/>
  <c r="B51" i="2" s="1"/>
  <c r="E40" i="2"/>
  <c r="B46" i="2"/>
  <c r="B45" i="2"/>
  <c r="B36" i="2"/>
  <c r="C36" i="2"/>
  <c r="B6" i="2"/>
  <c r="B47" i="2" l="1"/>
  <c r="D36" i="2"/>
</calcChain>
</file>

<file path=xl/sharedStrings.xml><?xml version="1.0" encoding="utf-8"?>
<sst xmlns="http://schemas.openxmlformats.org/spreadsheetml/2006/main" count="11762" uniqueCount="1562">
  <si>
    <t>Date</t>
  </si>
  <si>
    <t>Tournament</t>
  </si>
  <si>
    <t>Sets</t>
  </si>
  <si>
    <t>Surface</t>
  </si>
  <si>
    <t>Rd</t>
  </si>
  <si>
    <t>Rk</t>
  </si>
  <si>
    <t>vRk</t>
  </si>
  <si>
    <t>W</t>
  </si>
  <si>
    <t>tRk</t>
  </si>
  <si>
    <t>vtRk</t>
  </si>
  <si>
    <t>WP</t>
  </si>
  <si>
    <t>LP</t>
  </si>
  <si>
    <t>Score</t>
  </si>
  <si>
    <t>DR</t>
  </si>
  <si>
    <t>A%</t>
  </si>
  <si>
    <t>DF%</t>
  </si>
  <si>
    <t>1stIn</t>
  </si>
  <si>
    <t>1st%</t>
  </si>
  <si>
    <t>2nd%</t>
  </si>
  <si>
    <t>BPSvd</t>
  </si>
  <si>
    <t>TPW</t>
  </si>
  <si>
    <t>RPW</t>
  </si>
  <si>
    <t>vA%</t>
  </si>
  <si>
    <t>v1st%</t>
  </si>
  <si>
    <t>v2nd%</t>
  </si>
  <si>
    <t>BPCnv</t>
  </si>
  <si>
    <t>TP</t>
  </si>
  <si>
    <t>Aces</t>
  </si>
  <si>
    <t>DFs</t>
  </si>
  <si>
    <t>SP</t>
  </si>
  <si>
    <t>1SP</t>
  </si>
  <si>
    <t>2SP</t>
  </si>
  <si>
    <t>vA</t>
  </si>
  <si>
    <t>Time</t>
  </si>
  <si>
    <t>Paris</t>
  </si>
  <si>
    <t>Hard</t>
  </si>
  <si>
    <t>SF</t>
  </si>
  <si>
    <t>Novak Djokovic</t>
  </si>
  <si>
    <t>Stefanos Tsitsipas</t>
  </si>
  <si>
    <t>6-2 3-6 7-6(4)</t>
  </si>
  <si>
    <t>0/2</t>
  </si>
  <si>
    <t>2/6</t>
  </si>
  <si>
    <t>2:19</t>
  </si>
  <si>
    <t>QF</t>
  </si>
  <si>
    <t>Lorenzo Musetti</t>
  </si>
  <si>
    <t>6-0 6-3</t>
  </si>
  <si>
    <t>0/1</t>
  </si>
  <si>
    <t>5/11</t>
  </si>
  <si>
    <t>1:14</t>
  </si>
  <si>
    <t>R16</t>
  </si>
  <si>
    <t>Karen Khachanov</t>
  </si>
  <si>
    <t>6-4 6-1</t>
  </si>
  <si>
    <t>4/8</t>
  </si>
  <si>
    <t>1:27</t>
  </si>
  <si>
    <t>R32</t>
  </si>
  <si>
    <t>Maxime Cressy</t>
  </si>
  <si>
    <t>7-6(1) 6-4</t>
  </si>
  <si>
    <t>0/0</t>
  </si>
  <si>
    <t>1/5</t>
  </si>
  <si>
    <t>1:43</t>
  </si>
  <si>
    <t>Astana</t>
  </si>
  <si>
    <t>F</t>
  </si>
  <si>
    <t>6-3 6-4</t>
  </si>
  <si>
    <t>2/5</t>
  </si>
  <si>
    <t>1:15</t>
  </si>
  <si>
    <t>Daniil Medvedev</t>
  </si>
  <si>
    <t>4-6 7-6(6) 0-0 RET</t>
  </si>
  <si>
    <t>1/3</t>
  </si>
  <si>
    <t>1:47</t>
  </si>
  <si>
    <t>6-4 6-3</t>
  </si>
  <si>
    <t>1/2</t>
  </si>
  <si>
    <t>3/5</t>
  </si>
  <si>
    <t>1:28</t>
  </si>
  <si>
    <t>Botic Van De Zandschulp</t>
  </si>
  <si>
    <t>6-3 6-1</t>
  </si>
  <si>
    <t>2/2</t>
  </si>
  <si>
    <t>4/5</t>
  </si>
  <si>
    <t>1:11</t>
  </si>
  <si>
    <t>Cristian Garin</t>
  </si>
  <si>
    <t>6-1 6-1</t>
  </si>
  <si>
    <t>5/8</t>
  </si>
  <si>
    <t>1:01</t>
  </si>
  <si>
    <t>Tel Aviv</t>
  </si>
  <si>
    <t>Marin Cilic</t>
  </si>
  <si>
    <t>1/1</t>
  </si>
  <si>
    <t>1:34</t>
  </si>
  <si>
    <t>Roman Safiullin</t>
  </si>
  <si>
    <t>6-1 7-6(3)</t>
  </si>
  <si>
    <t>2/3</t>
  </si>
  <si>
    <t>3/7</t>
  </si>
  <si>
    <t>LL</t>
  </si>
  <si>
    <t>Vasek Pospisil</t>
  </si>
  <si>
    <t>7-6(5) 6-3</t>
  </si>
  <si>
    <t>1:53</t>
  </si>
  <si>
    <t>Pablo Andujar</t>
  </si>
  <si>
    <t>4/12</t>
  </si>
  <si>
    <t>1:26</t>
  </si>
  <si>
    <t>Laver Cup</t>
  </si>
  <si>
    <t>RR</t>
  </si>
  <si>
    <t>Frances Tiafoe</t>
  </si>
  <si>
    <t>6-1 6-3</t>
  </si>
  <si>
    <t>Felix Auger Aliassime</t>
  </si>
  <si>
    <t>6-3 7-6(3)</t>
  </si>
  <si>
    <t>Wimbledon</t>
  </si>
  <si>
    <t>Grass</t>
  </si>
  <si>
    <t>Nick Kyrgios</t>
  </si>
  <si>
    <t>4-6 6-3 6-4 7-6(3)</t>
  </si>
  <si>
    <t>5/6</t>
  </si>
  <si>
    <t>2/4</t>
  </si>
  <si>
    <t>3:01</t>
  </si>
  <si>
    <t>Cameron Norrie</t>
  </si>
  <si>
    <t>2-6 6-3 6-2 6-4</t>
  </si>
  <si>
    <t>1/4</t>
  </si>
  <si>
    <t>5/14</t>
  </si>
  <si>
    <t>2:35</t>
  </si>
  <si>
    <t>Jannik Sinner</t>
  </si>
  <si>
    <t>5-7 2-6 6-3 6-2 6-2</t>
  </si>
  <si>
    <t>5/9</t>
  </si>
  <si>
    <t>6/15</t>
  </si>
  <si>
    <t>3:35</t>
  </si>
  <si>
    <t>Tim Van Rijthoven</t>
  </si>
  <si>
    <t>6-2 4-6 6-1 6-2</t>
  </si>
  <si>
    <t>3/4</t>
  </si>
  <si>
    <t>6/17</t>
  </si>
  <si>
    <t>2:38</t>
  </si>
  <si>
    <t>Miomir Kecmanovic</t>
  </si>
  <si>
    <t>6-0 6-3 6-4</t>
  </si>
  <si>
    <t>6/14</t>
  </si>
  <si>
    <t>R64</t>
  </si>
  <si>
    <t>Thanasi Kokkinakis</t>
  </si>
  <si>
    <t>6-1 6-4 6-2</t>
  </si>
  <si>
    <t>5/13</t>
  </si>
  <si>
    <t>2:00</t>
  </si>
  <si>
    <t>R128</t>
  </si>
  <si>
    <t>Soon Woo Kwon</t>
  </si>
  <si>
    <t>6-3 3-6 6-3 6-4</t>
  </si>
  <si>
    <t>4/6</t>
  </si>
  <si>
    <t>2:27</t>
  </si>
  <si>
    <t>Roland Garros</t>
  </si>
  <si>
    <t>Clay</t>
  </si>
  <si>
    <t>Rafael Nadal</t>
  </si>
  <si>
    <t>6-2 4-6 6-2 7-6(4)</t>
  </si>
  <si>
    <t>Diego Schwartzman</t>
  </si>
  <si>
    <t>6-1 6-3 6-3</t>
  </si>
  <si>
    <t>Aljaz Bedene</t>
  </si>
  <si>
    <t>6-3 6-3 6-2</t>
  </si>
  <si>
    <t>Alex Molcan</t>
  </si>
  <si>
    <t>6-2 6-3 7-6(4)</t>
  </si>
  <si>
    <t>Yoshihito Nishioka</t>
  </si>
  <si>
    <t>6-3 6-1 6-0</t>
  </si>
  <si>
    <t>Rome Masters</t>
  </si>
  <si>
    <t>6-0 7-6(5)</t>
  </si>
  <si>
    <t>1:36</t>
  </si>
  <si>
    <t>Casper Ruud</t>
  </si>
  <si>
    <t>4/9</t>
  </si>
  <si>
    <t>1:42</t>
  </si>
  <si>
    <t>7-5 7-6(1)</t>
  </si>
  <si>
    <t>3/8</t>
  </si>
  <si>
    <t>2:09</t>
  </si>
  <si>
    <t>PR</t>
  </si>
  <si>
    <t>Stan Wawrinka</t>
  </si>
  <si>
    <t>6-2 6-2</t>
  </si>
  <si>
    <t>5/7</t>
  </si>
  <si>
    <t>Aslan Karatsev</t>
  </si>
  <si>
    <t>6-3 6-2</t>
  </si>
  <si>
    <t>4/10</t>
  </si>
  <si>
    <t>1:30</t>
  </si>
  <si>
    <t>Madrid Masters</t>
  </si>
  <si>
    <t>Carlos Alcaraz</t>
  </si>
  <si>
    <t>6-7(5) 7-5 7-6(5)</t>
  </si>
  <si>
    <t>8/10</t>
  </si>
  <si>
    <t>1/6</t>
  </si>
  <si>
    <t>Hubert Hurkacz</t>
  </si>
  <si>
    <t>1:21</t>
  </si>
  <si>
    <t>WC</t>
  </si>
  <si>
    <t>Andy Murray</t>
  </si>
  <si>
    <t>W/O</t>
  </si>
  <si>
    <t>Gael Monfils</t>
  </si>
  <si>
    <t>5/5</t>
  </si>
  <si>
    <t>3/3</t>
  </si>
  <si>
    <t xml:space="preserve">Belgrade </t>
  </si>
  <si>
    <t>Andrey Rublev</t>
  </si>
  <si>
    <t>6-2 6-7(4) 6-0</t>
  </si>
  <si>
    <t>6/12</t>
  </si>
  <si>
    <t>1/9</t>
  </si>
  <si>
    <t>4-6 6-1 6-2</t>
  </si>
  <si>
    <t>4/7</t>
  </si>
  <si>
    <t>1:59</t>
  </si>
  <si>
    <t>4-6 6-3 6-3</t>
  </si>
  <si>
    <t>6/8</t>
  </si>
  <si>
    <t>2:18</t>
  </si>
  <si>
    <t>Laslo Djere</t>
  </si>
  <si>
    <t>2-6 7-6(6) 7-6(4)</t>
  </si>
  <si>
    <t>8/12</t>
  </si>
  <si>
    <t>2/14</t>
  </si>
  <si>
    <t>3:21</t>
  </si>
  <si>
    <t>Monte Carlo Masters</t>
  </si>
  <si>
    <t>Alejandro Davidovich Fokina</t>
  </si>
  <si>
    <t>6-3 6-7(5) 6-1</t>
  </si>
  <si>
    <t>11/20</t>
  </si>
  <si>
    <t>4/11</t>
  </si>
  <si>
    <t>2:54</t>
  </si>
  <si>
    <t>Dubai</t>
  </si>
  <si>
    <t>Q</t>
  </si>
  <si>
    <t>Jiri Vesely</t>
  </si>
  <si>
    <t>6-4 7-6(4)</t>
  </si>
  <si>
    <t>1:57</t>
  </si>
  <si>
    <t>6-3 7-6(2)</t>
  </si>
  <si>
    <t>1:38</t>
  </si>
  <si>
    <t>6-3 6-3</t>
  </si>
  <si>
    <t>7/7</t>
  </si>
  <si>
    <t>Davis Cup Finals SF: CRO vs SRB</t>
  </si>
  <si>
    <t>6-4 6-2</t>
  </si>
  <si>
    <t>8/8</t>
  </si>
  <si>
    <t>1:39</t>
  </si>
  <si>
    <t>Davis Cup Finals QF: SRB vs KAZ</t>
  </si>
  <si>
    <t>Alexander Bublik</t>
  </si>
  <si>
    <t>2/11</t>
  </si>
  <si>
    <t>1:16</t>
  </si>
  <si>
    <t>Davis Cup Finals RR: SRB vs GER</t>
  </si>
  <si>
    <t>Jan Lennard Struff</t>
  </si>
  <si>
    <t>6-2 6-4</t>
  </si>
  <si>
    <t>3/6</t>
  </si>
  <si>
    <t>1:12</t>
  </si>
  <si>
    <t>Davis Cup Finals RR: SRB vs AUT</t>
  </si>
  <si>
    <t>Dennis Novak</t>
  </si>
  <si>
    <t>0:57</t>
  </si>
  <si>
    <t>Tour Finals</t>
  </si>
  <si>
    <t>Alexander Zverev</t>
  </si>
  <si>
    <t>7-6(4) 4-6 6-3</t>
  </si>
  <si>
    <t>2:28</t>
  </si>
  <si>
    <t>7-6(4) 6-2</t>
  </si>
  <si>
    <t>1:08</t>
  </si>
  <si>
    <t>6-2 6-1</t>
  </si>
  <si>
    <t>5/10</t>
  </si>
  <si>
    <t>1:06</t>
  </si>
  <si>
    <t>Paris Masters</t>
  </si>
  <si>
    <t>7/10</t>
  </si>
  <si>
    <t>2:15</t>
  </si>
  <si>
    <t>3-6 6-0 7-6(5)</t>
  </si>
  <si>
    <t>2:17</t>
  </si>
  <si>
    <t>Taylor Fritz</t>
  </si>
  <si>
    <t>1:13</t>
  </si>
  <si>
    <t>Marton Fucsovics</t>
  </si>
  <si>
    <t>6-2 4-6 6-3</t>
  </si>
  <si>
    <t>US Open</t>
  </si>
  <si>
    <t>6-4 6-4 6-4</t>
  </si>
  <si>
    <t>2:16</t>
  </si>
  <si>
    <t>4-6 6-2 6-4 4-6 6-2</t>
  </si>
  <si>
    <t>9/12</t>
  </si>
  <si>
    <t>6/9</t>
  </si>
  <si>
    <t>3:34</t>
  </si>
  <si>
    <t>Matteo Berrettini</t>
  </si>
  <si>
    <t>5-7 6-2 6-2 6-3</t>
  </si>
  <si>
    <t>5/16</t>
  </si>
  <si>
    <t>3:27</t>
  </si>
  <si>
    <t>Jenson Brooksby</t>
  </si>
  <si>
    <t>1-6 6-3 6-2 6-2</t>
  </si>
  <si>
    <t>8/11</t>
  </si>
  <si>
    <t>2:59</t>
  </si>
  <si>
    <t>Kei Nishikori</t>
  </si>
  <si>
    <t>6-7(4) 6-3 6-3 6-2</t>
  </si>
  <si>
    <t>11/13</t>
  </si>
  <si>
    <t>7/16</t>
  </si>
  <si>
    <t>3:32</t>
  </si>
  <si>
    <t>Tallon Griekspoor</t>
  </si>
  <si>
    <t>6-2 6-3 6-2</t>
  </si>
  <si>
    <t>6/10</t>
  </si>
  <si>
    <t>Holger Rune</t>
  </si>
  <si>
    <t>6-1 6-7(5) 6-2 6-1</t>
  </si>
  <si>
    <t>8/14</t>
  </si>
  <si>
    <t>Tokyo Olympics</t>
  </si>
  <si>
    <t>BR</t>
  </si>
  <si>
    <t>Pablo Carreno Busta</t>
  </si>
  <si>
    <t>6-4 6-7(6) 6-3</t>
  </si>
  <si>
    <t>1-6 6-3 6-1</t>
  </si>
  <si>
    <t>6-2 6-0</t>
  </si>
  <si>
    <t>Hugo Dellien</t>
  </si>
  <si>
    <t>6-7(4) 6-4 6-4 6-3</t>
  </si>
  <si>
    <t>3:24</t>
  </si>
  <si>
    <t>Denis Shapovalov</t>
  </si>
  <si>
    <t>7-6(3) 7-5 7-5</t>
  </si>
  <si>
    <t>10/11</t>
  </si>
  <si>
    <t>3/10</t>
  </si>
  <si>
    <t>2:44</t>
  </si>
  <si>
    <t>6-3 6-4 6-4</t>
  </si>
  <si>
    <t>4/14</t>
  </si>
  <si>
    <t>6-2 6-4 6-2</t>
  </si>
  <si>
    <t>5/12</t>
  </si>
  <si>
    <t>1:49</t>
  </si>
  <si>
    <t>Denis Kudla</t>
  </si>
  <si>
    <t>6-4 6-3 7-6(7)</t>
  </si>
  <si>
    <t>Kevin Anderson</t>
  </si>
  <si>
    <t>6-3 6-3 6-3</t>
  </si>
  <si>
    <t>1:41</t>
  </si>
  <si>
    <t>Jack Draper</t>
  </si>
  <si>
    <t>4-6 6-1 6-2 6-2</t>
  </si>
  <si>
    <t>6-7(6) 2-6 6-3 6-2 6-4</t>
  </si>
  <si>
    <t>4:11</t>
  </si>
  <si>
    <t>3-6 6-3 7-6(4) 6-2</t>
  </si>
  <si>
    <t>10/16</t>
  </si>
  <si>
    <t>8/22</t>
  </si>
  <si>
    <t>6-3 6-2 6-7(5) 7-5</t>
  </si>
  <si>
    <t>3:28</t>
  </si>
  <si>
    <t>6-7(7) 6-7(2) 6-1 6-0 4-0 RET</t>
  </si>
  <si>
    <t>9/9</t>
  </si>
  <si>
    <t>Ricardas Berankis</t>
  </si>
  <si>
    <t>6-1 6-4 6-1</t>
  </si>
  <si>
    <t>1:32</t>
  </si>
  <si>
    <t>Pablo Cuevas</t>
  </si>
  <si>
    <t>6-3 6-2 6-4</t>
  </si>
  <si>
    <t>8/9</t>
  </si>
  <si>
    <t>2:06</t>
  </si>
  <si>
    <t>Tennys Sandgren</t>
  </si>
  <si>
    <t>6/6</t>
  </si>
  <si>
    <t>1:58</t>
  </si>
  <si>
    <t>Belgrade 2</t>
  </si>
  <si>
    <t>Andrej Martin</t>
  </si>
  <si>
    <t>6-1 4-6 6-0</t>
  </si>
  <si>
    <t>7/11</t>
  </si>
  <si>
    <t>1:55</t>
  </si>
  <si>
    <t>Alt</t>
  </si>
  <si>
    <t>Federico Coria</t>
  </si>
  <si>
    <t>6-1 6-0</t>
  </si>
  <si>
    <t>0:55</t>
  </si>
  <si>
    <t>Mats Moraing</t>
  </si>
  <si>
    <t>6-2 7-6(4)</t>
  </si>
  <si>
    <t>1:40</t>
  </si>
  <si>
    <t>7-5 1-6 6-3</t>
  </si>
  <si>
    <t>2:49</t>
  </si>
  <si>
    <t>Lorenzo Sonego</t>
  </si>
  <si>
    <t>6-3 6-7(5) 6-2</t>
  </si>
  <si>
    <t>6/7</t>
  </si>
  <si>
    <t>4-6 7-5 7-5</t>
  </si>
  <si>
    <t>9/14</t>
  </si>
  <si>
    <t>6/23</t>
  </si>
  <si>
    <t>3:16</t>
  </si>
  <si>
    <t>1:10</t>
  </si>
  <si>
    <t>6-3 7-6(5)</t>
  </si>
  <si>
    <t>Belgrade</t>
  </si>
  <si>
    <t>7-5 4-6 6-4</t>
  </si>
  <si>
    <t>5/28</t>
  </si>
  <si>
    <t>3:25</t>
  </si>
  <si>
    <t>Daniel Evans</t>
  </si>
  <si>
    <t>6-4 7-5</t>
  </si>
  <si>
    <t>2/7</t>
  </si>
  <si>
    <t>Australian Open</t>
  </si>
  <si>
    <t>7-5 6-2 6-2</t>
  </si>
  <si>
    <t>6-3 6-4 6-2</t>
  </si>
  <si>
    <t>6-7(6) 6-2 6-4 7-6(6)</t>
  </si>
  <si>
    <t>3:30</t>
  </si>
  <si>
    <t>Milos Raonic</t>
  </si>
  <si>
    <t>7-6(4) 4-6 6-1 6-4</t>
  </si>
  <si>
    <t>3/11</t>
  </si>
  <si>
    <t>2:56</t>
  </si>
  <si>
    <t>7-6(1) 6-4 3-6 4-6 6-2</t>
  </si>
  <si>
    <t>6-3 6-7(3) 7-6(2) 6-3</t>
  </si>
  <si>
    <t>Jeremy Chardy</t>
  </si>
  <si>
    <t>6-3 6-1 6-2</t>
  </si>
  <si>
    <t>6/13</t>
  </si>
  <si>
    <t>1:31</t>
  </si>
  <si>
    <t>Atp Cup</t>
  </si>
  <si>
    <t>7-5 7-5</t>
  </si>
  <si>
    <t>6-7(3) 6-2 7-5</t>
  </si>
  <si>
    <t>2:33</t>
  </si>
  <si>
    <t>Dominic Thiem</t>
  </si>
  <si>
    <t>7-5 6-7(10) 7-6(5)</t>
  </si>
  <si>
    <t>0/3</t>
  </si>
  <si>
    <t>6-3 7-6(4)</t>
  </si>
  <si>
    <t>1:18</t>
  </si>
  <si>
    <t>Vienna</t>
  </si>
  <si>
    <t>0/6</t>
  </si>
  <si>
    <t>Borna Coric</t>
  </si>
  <si>
    <t>7-6(11) 6-3</t>
  </si>
  <si>
    <t>2:07</t>
  </si>
  <si>
    <t>Filip Krajinovic</t>
  </si>
  <si>
    <t>7-6(6) 6-3</t>
  </si>
  <si>
    <t>6-0 6-2 7-5</t>
  </si>
  <si>
    <t>11/18</t>
  </si>
  <si>
    <t>2:41</t>
  </si>
  <si>
    <t>6-3 6-2 5-7 4-6 6-1</t>
  </si>
  <si>
    <t>11/15</t>
  </si>
  <si>
    <t>3:54</t>
  </si>
  <si>
    <t>4-6 6-2 6-3 6-4</t>
  </si>
  <si>
    <t>10/13</t>
  </si>
  <si>
    <t>3:10</t>
  </si>
  <si>
    <t>6-4 6-3 6-3</t>
  </si>
  <si>
    <t>7/9</t>
  </si>
  <si>
    <t>2:23</t>
  </si>
  <si>
    <t>Daniel Elahi Galan</t>
  </si>
  <si>
    <t>6-0 6-3 6-2</t>
  </si>
  <si>
    <t>2:08</t>
  </si>
  <si>
    <t>6-1 6-2 6-2</t>
  </si>
  <si>
    <t>1:23</t>
  </si>
  <si>
    <t>Mikael Ymer</t>
  </si>
  <si>
    <t>6-0 6-2 6-3</t>
  </si>
  <si>
    <t>9/11</t>
  </si>
  <si>
    <t>7-5 6-3</t>
  </si>
  <si>
    <t>7/8</t>
  </si>
  <si>
    <t>3/9</t>
  </si>
  <si>
    <t>2:11</t>
  </si>
  <si>
    <t>Dominik Koepfer</t>
  </si>
  <si>
    <t>6-3 4-6 6-3</t>
  </si>
  <si>
    <t>0/4</t>
  </si>
  <si>
    <t>6/21</t>
  </si>
  <si>
    <t>2:10</t>
  </si>
  <si>
    <t>7-6(7) 6-3</t>
  </si>
  <si>
    <t>3/13</t>
  </si>
  <si>
    <t>Salvatore Caruso</t>
  </si>
  <si>
    <t>1:24</t>
  </si>
  <si>
    <t>6-5 DEF</t>
  </si>
  <si>
    <t>1:00</t>
  </si>
  <si>
    <t>6-3 6-3 6-1</t>
  </si>
  <si>
    <t>4/4</t>
  </si>
  <si>
    <t>Kyle Edmund</t>
  </si>
  <si>
    <t>6-7(5) 6-3 6-4 6-2</t>
  </si>
  <si>
    <t>3:13</t>
  </si>
  <si>
    <t>Damir Dzumhur</t>
  </si>
  <si>
    <t>7/19</t>
  </si>
  <si>
    <t>Cincinnati Masters</t>
  </si>
  <si>
    <t>1-6 6-3 6-4</t>
  </si>
  <si>
    <t>Roberto Bautista Agut</t>
  </si>
  <si>
    <t>4-6 6-4 7-6(0)</t>
  </si>
  <si>
    <t>3:00</t>
  </si>
  <si>
    <t>1:02</t>
  </si>
  <si>
    <t>7-6(2) 6-4</t>
  </si>
  <si>
    <t>1:17</t>
  </si>
  <si>
    <t>2-6 7-6(8) 6-1</t>
  </si>
  <si>
    <t>Philipp Kohlschreiber</t>
  </si>
  <si>
    <t>0:59</t>
  </si>
  <si>
    <t>Malek Jaziri</t>
  </si>
  <si>
    <t>6-1 6-2</t>
  </si>
  <si>
    <t>6-4 4-6 2-6 6-3 6-4</t>
  </si>
  <si>
    <t>7/12</t>
  </si>
  <si>
    <t>3:59</t>
  </si>
  <si>
    <t>Roger Federer</t>
  </si>
  <si>
    <t>7-6(1) 6-4 6-3</t>
  </si>
  <si>
    <t>6-4 6-3 7-6(1)</t>
  </si>
  <si>
    <t>2/16</t>
  </si>
  <si>
    <t>6-3 6-2 6-2</t>
  </si>
  <si>
    <t>1:25</t>
  </si>
  <si>
    <t>Tatsuma Ito</t>
  </si>
  <si>
    <t>1:35</t>
  </si>
  <si>
    <t>7-6(5) 6-2 2-6 6-1</t>
  </si>
  <si>
    <t>2/8</t>
  </si>
  <si>
    <t>6-1 5-7 6-4</t>
  </si>
  <si>
    <t>2:47</t>
  </si>
  <si>
    <t>4-6 6-1 7-6(4)</t>
  </si>
  <si>
    <t>2:40</t>
  </si>
  <si>
    <t>7-6(5) 7-6(6)</t>
  </si>
  <si>
    <t>1/8</t>
  </si>
  <si>
    <t>Davis Cup Finals QF: SRB vs RUS</t>
  </si>
  <si>
    <t>Davis Cup Finals RR: FRA vs SRB</t>
  </si>
  <si>
    <t>Benoit Paire</t>
  </si>
  <si>
    <t>1:09</t>
  </si>
  <si>
    <t>Davis Cup Finals RR: SRB vs JPN</t>
  </si>
  <si>
    <t>1:07</t>
  </si>
  <si>
    <t>6-7(5) 6-3 7-6(5)</t>
  </si>
  <si>
    <t>1:03</t>
  </si>
  <si>
    <t>1:05</t>
  </si>
  <si>
    <t>Grigor Dimitrov</t>
  </si>
  <si>
    <t>7-6(5) 6-4</t>
  </si>
  <si>
    <t>0:58</t>
  </si>
  <si>
    <t>7-6(7) 6-1</t>
  </si>
  <si>
    <t>1:22</t>
  </si>
  <si>
    <t>Corentin Moutet</t>
  </si>
  <si>
    <t>1:46</t>
  </si>
  <si>
    <t>Shanghai Masters</t>
  </si>
  <si>
    <t>3-6 7-5 6-3</t>
  </si>
  <si>
    <t>2:02</t>
  </si>
  <si>
    <t>John Isner</t>
  </si>
  <si>
    <t>Tokyo</t>
  </si>
  <si>
    <t>John Millman</t>
  </si>
  <si>
    <t>David Goffin</t>
  </si>
  <si>
    <t>1:29</t>
  </si>
  <si>
    <t>Lucas Pouille</t>
  </si>
  <si>
    <t>0:50</t>
  </si>
  <si>
    <t>Go Soeda</t>
  </si>
  <si>
    <t>6-3 7-5</t>
  </si>
  <si>
    <t>Alexei Popyrin</t>
  </si>
  <si>
    <t>3/12</t>
  </si>
  <si>
    <t>6-4 7-5 2-1 RET</t>
  </si>
  <si>
    <t>2:03</t>
  </si>
  <si>
    <t>Juan Ignacio Londero</t>
  </si>
  <si>
    <t>6-4 7-6(3) 6-1</t>
  </si>
  <si>
    <t>9/18</t>
  </si>
  <si>
    <t>Roberto Carballes Baena</t>
  </si>
  <si>
    <t>6-4 6-1 6-4</t>
  </si>
  <si>
    <t>1:52</t>
  </si>
  <si>
    <t>3-6 6-3 6-3</t>
  </si>
  <si>
    <t>7-6(2) 6-1</t>
  </si>
  <si>
    <t>Sam Querrey</t>
  </si>
  <si>
    <t>7-5 6-1</t>
  </si>
  <si>
    <t>7-6(5) 1-6 7-6(4) 4-6 13-12</t>
  </si>
  <si>
    <t>4:57</t>
  </si>
  <si>
    <t>6-2 4-6 6-3 6-2</t>
  </si>
  <si>
    <t>6-4 6-0 6-2</t>
  </si>
  <si>
    <t>Ugo Humbert</t>
  </si>
  <si>
    <t>6-3 6-2 6-3</t>
  </si>
  <si>
    <t>7-5 6-7(5) 6-1 6-4</t>
  </si>
  <si>
    <t>4/17</t>
  </si>
  <si>
    <t>7/13</t>
  </si>
  <si>
    <t>1:33</t>
  </si>
  <si>
    <t>6-3 7-5 6-3</t>
  </si>
  <si>
    <t>6-2 3-6 7-5 5-7 7-5</t>
  </si>
  <si>
    <t>13/22</t>
  </si>
  <si>
    <t>4:13</t>
  </si>
  <si>
    <t>6/11</t>
  </si>
  <si>
    <t>2:04</t>
  </si>
  <si>
    <t>Henri Laaksonen</t>
  </si>
  <si>
    <t>6-1 6-4 6-3</t>
  </si>
  <si>
    <t>6-4 6-2 6-2</t>
  </si>
  <si>
    <t>6-0 4-6 6-1</t>
  </si>
  <si>
    <t>11/17</t>
  </si>
  <si>
    <t>2:25</t>
  </si>
  <si>
    <t>6-3 6-7(2) 6-3</t>
  </si>
  <si>
    <t>2:31</t>
  </si>
  <si>
    <t>Juan Martin Del Potro</t>
  </si>
  <si>
    <t>4-6 7-6(6) 6-4</t>
  </si>
  <si>
    <t>6-3 6-0</t>
  </si>
  <si>
    <t>4/13</t>
  </si>
  <si>
    <t>7-6(2) 7-6(4)</t>
  </si>
  <si>
    <t>2:22</t>
  </si>
  <si>
    <t>6-1 7-6(2)</t>
  </si>
  <si>
    <t>6-3 4-6 6-2</t>
  </si>
  <si>
    <t>2:20</t>
  </si>
  <si>
    <t>6-3 4-6 6-4</t>
  </si>
  <si>
    <t>12/16</t>
  </si>
  <si>
    <t>2:36</t>
  </si>
  <si>
    <t>Miami Masters</t>
  </si>
  <si>
    <t>1-6 7-5 6-3</t>
  </si>
  <si>
    <t>2:29</t>
  </si>
  <si>
    <t>Federico Delbonis</t>
  </si>
  <si>
    <t>7-5 4-6 6-1</t>
  </si>
  <si>
    <t>Bernard Tomic</t>
  </si>
  <si>
    <t>7-6(2) 6-2</t>
  </si>
  <si>
    <t>Indian Wells Masters</t>
  </si>
  <si>
    <t>6-4 6-4</t>
  </si>
  <si>
    <t>Bjorn Fratangelo</t>
  </si>
  <si>
    <t>7-6(5) 6-2</t>
  </si>
  <si>
    <t>6-0 6-2 6-2</t>
  </si>
  <si>
    <t>6-1 4-1 RET</t>
  </si>
  <si>
    <t>0:52</t>
  </si>
  <si>
    <t>6-4 6-7(5) 6-2 6-3</t>
  </si>
  <si>
    <t>7/18</t>
  </si>
  <si>
    <t>3:15</t>
  </si>
  <si>
    <t>6-3 6-4 4-6 6-0</t>
  </si>
  <si>
    <t>8/13</t>
  </si>
  <si>
    <t>Jo Wilfried Tsonga</t>
  </si>
  <si>
    <t>6-3 7-5 6-4</t>
  </si>
  <si>
    <t>Mitchell Krueger</t>
  </si>
  <si>
    <t>6/20</t>
  </si>
  <si>
    <t>Doha</t>
  </si>
  <si>
    <t>3-6 7-6(6) 6-4</t>
  </si>
  <si>
    <t>Nikoloz Basilashvili</t>
  </si>
  <si>
    <t>4-6 6-3 6-4</t>
  </si>
  <si>
    <t>1:56</t>
  </si>
  <si>
    <t>4-6 6-4 6-1</t>
  </si>
  <si>
    <t>1:20</t>
  </si>
  <si>
    <t>7-6(7) 6-2</t>
  </si>
  <si>
    <t>7-5 6-4</t>
  </si>
  <si>
    <t>1:37</t>
  </si>
  <si>
    <t>7-6(6) 5-7 7-6(3)</t>
  </si>
  <si>
    <t>0/12</t>
  </si>
  <si>
    <t>3:02</t>
  </si>
  <si>
    <t>4-6 6-2 6-3</t>
  </si>
  <si>
    <t>6-1 2-1 RET</t>
  </si>
  <si>
    <t>0:53</t>
  </si>
  <si>
    <t>Joao Sousa</t>
  </si>
  <si>
    <t>9/10</t>
  </si>
  <si>
    <t>2/9</t>
  </si>
  <si>
    <t>7-6(1) 6-3</t>
  </si>
  <si>
    <t>Marco Cecchinato</t>
  </si>
  <si>
    <t>6-4 6-0</t>
  </si>
  <si>
    <t>7-6(5) 5-7 [10-6]</t>
  </si>
  <si>
    <t>6-3 7-6(4) 6-3</t>
  </si>
  <si>
    <t>4/20</t>
  </si>
  <si>
    <t>6-3 6-4 6-3</t>
  </si>
  <si>
    <t>Richard Gasquet</t>
  </si>
  <si>
    <t>6-2 6-3 6-3</t>
  </si>
  <si>
    <t>6-1 6-3 6-7(2) 6-2</t>
  </si>
  <si>
    <t>2:46</t>
  </si>
  <si>
    <t>6-3 3-6 6-4 6-0</t>
  </si>
  <si>
    <t>6-4 3-6 6-3</t>
  </si>
  <si>
    <t>2:32</t>
  </si>
  <si>
    <t>7-5 4-6 6-3</t>
  </si>
  <si>
    <t>2-6 6-3 6-4</t>
  </si>
  <si>
    <t>Adrian Mannarino</t>
  </si>
  <si>
    <t>4-6 6-2 6-1</t>
  </si>
  <si>
    <t>Steve Johnson</t>
  </si>
  <si>
    <t>Canada Masters</t>
  </si>
  <si>
    <t>6-3 6-7(5) 6-3</t>
  </si>
  <si>
    <t>Peter Polansky</t>
  </si>
  <si>
    <t>Mirza Basic</t>
  </si>
  <si>
    <t>6-2 6-2 7-6(3)</t>
  </si>
  <si>
    <t>6-4 3-6 7-6(9) 3-6 10-8</t>
  </si>
  <si>
    <t>4/19</t>
  </si>
  <si>
    <t>5:15</t>
  </si>
  <si>
    <t>6-3 3-6 6-2 6-2</t>
  </si>
  <si>
    <t>7/14</t>
  </si>
  <si>
    <t>4-6 6-3 6-2 6-4</t>
  </si>
  <si>
    <t>Horacio Zeballos</t>
  </si>
  <si>
    <t>6-1 6-2 6-3</t>
  </si>
  <si>
    <t>Queen's Club</t>
  </si>
  <si>
    <t>5-7 7-6(4) 6-3</t>
  </si>
  <si>
    <t>2:57</t>
  </si>
  <si>
    <t>SE</t>
  </si>
  <si>
    <t>6-3 7-6(4) 1-6 7-6(11)</t>
  </si>
  <si>
    <t>3:26</t>
  </si>
  <si>
    <t>Fernando Verdasco</t>
  </si>
  <si>
    <t>6-4 6-7(6) 7-6(4) 6-2</t>
  </si>
  <si>
    <t>8/18</t>
  </si>
  <si>
    <t>3:48</t>
  </si>
  <si>
    <t>Jaume Munar</t>
  </si>
  <si>
    <t>7-6(1) 6-4 6-4</t>
  </si>
  <si>
    <t>Rogerio Dutra Silva</t>
  </si>
  <si>
    <t>2:05</t>
  </si>
  <si>
    <t>7-6(4) 6-3</t>
  </si>
  <si>
    <t>2-6 6-1 6-3</t>
  </si>
  <si>
    <t>2:21</t>
  </si>
  <si>
    <t>Albert Ramos</t>
  </si>
  <si>
    <t>6-1 7-5</t>
  </si>
  <si>
    <t>Alexandr Dolgopolov</t>
  </si>
  <si>
    <t>6-3 2-6 6-3</t>
  </si>
  <si>
    <t>Barcelona</t>
  </si>
  <si>
    <t>Martin Klizan</t>
  </si>
  <si>
    <t>6-2 1-6 6-3</t>
  </si>
  <si>
    <t>6-7(2) 6-2 6-3</t>
  </si>
  <si>
    <t>7-6(2) 7-5</t>
  </si>
  <si>
    <t>Dusan Lajovic</t>
  </si>
  <si>
    <t>6-0 6-1</t>
  </si>
  <si>
    <t>0:56</t>
  </si>
  <si>
    <t>Taro Daniel</t>
  </si>
  <si>
    <t>7-6(3) 4-6 6-1</t>
  </si>
  <si>
    <t>2:30</t>
  </si>
  <si>
    <t>Hyeon Chung</t>
  </si>
  <si>
    <t>7-6(4) 7-5 7-6(3)</t>
  </si>
  <si>
    <t>5/19</t>
  </si>
  <si>
    <t>4-6 6-3 6-1 6-3</t>
  </si>
  <si>
    <t>7/15</t>
  </si>
  <si>
    <t>2:45</t>
  </si>
  <si>
    <t>Donald Young</t>
  </si>
  <si>
    <t>6-1 6-2 6-4</t>
  </si>
  <si>
    <t>6/25</t>
  </si>
  <si>
    <t>1:51</t>
  </si>
  <si>
    <t>Tomas Berdych</t>
  </si>
  <si>
    <t>7-6(2) 2-0 RET</t>
  </si>
  <si>
    <t>6-2 7-6(5) 6-4</t>
  </si>
  <si>
    <t>2:13</t>
  </si>
  <si>
    <t>Ernests Gulbis</t>
  </si>
  <si>
    <t>6-4 6-1 7-6(2)</t>
  </si>
  <si>
    <t>Adam Pavlasek</t>
  </si>
  <si>
    <t>6-2 6-2 6-1</t>
  </si>
  <si>
    <t>6-3 2-0 RET</t>
  </si>
  <si>
    <t>0:40</t>
  </si>
  <si>
    <t>Eastbourne</t>
  </si>
  <si>
    <t>6-2 7-6(9)</t>
  </si>
  <si>
    <t>7-6(5) 6-3 6-0</t>
  </si>
  <si>
    <t>9/15</t>
  </si>
  <si>
    <t>7-6(5) 6-1 6-3</t>
  </si>
  <si>
    <t>5-7 6-3 3-6 6-1 6-1</t>
  </si>
  <si>
    <t>8/21</t>
  </si>
  <si>
    <t>3:18</t>
  </si>
  <si>
    <t>Marcel Granollers</t>
  </si>
  <si>
    <t>8/20</t>
  </si>
  <si>
    <t>6-1 6-4</t>
  </si>
  <si>
    <t>1:45</t>
  </si>
  <si>
    <t>Feliciano Lopez</t>
  </si>
  <si>
    <t>Nicolas Almagro</t>
  </si>
  <si>
    <t>6-1 4-6 7-5</t>
  </si>
  <si>
    <t>6-2 3-6 7-5</t>
  </si>
  <si>
    <t>13/17</t>
  </si>
  <si>
    <t>2:37</t>
  </si>
  <si>
    <t>6-2 4-6 6-4</t>
  </si>
  <si>
    <t>2:26</t>
  </si>
  <si>
    <t>Gilles Simon</t>
  </si>
  <si>
    <t>6-3 3-6 7-5</t>
  </si>
  <si>
    <t>6/16</t>
  </si>
  <si>
    <t>Davis Cup WG QF: SRB vs ESP</t>
  </si>
  <si>
    <t>6-4 7-6(3)</t>
  </si>
  <si>
    <t>6-4 7-6(5)</t>
  </si>
  <si>
    <t>Acapulco</t>
  </si>
  <si>
    <t>7-6(9) 7-5</t>
  </si>
  <si>
    <t>4-6 6-4 6-4</t>
  </si>
  <si>
    <t>Davis Cup WG R1: RUS vs SRB</t>
  </si>
  <si>
    <t>3-6 6-4 6-1 1-0 RET</t>
  </si>
  <si>
    <t>Denis Istomin</t>
  </si>
  <si>
    <t>7-6(8) 5-7 2-6 7-6(5) 6-4</t>
  </si>
  <si>
    <t>10/14</t>
  </si>
  <si>
    <t>4:48</t>
  </si>
  <si>
    <t>6-1 7-6(4) 6-2</t>
  </si>
  <si>
    <t>6-3 5-7 6-4</t>
  </si>
  <si>
    <t>4-6 7-6(7) 6-3</t>
  </si>
  <si>
    <t>Radek Stepanek</t>
  </si>
  <si>
    <t>6-7(10) 6-0 6-2</t>
  </si>
  <si>
    <t>7-6(6) 7-6(5)</t>
  </si>
  <si>
    <t>2:14</t>
  </si>
  <si>
    <t>6-4 7-6(2)</t>
  </si>
  <si>
    <t>1:44</t>
  </si>
  <si>
    <t>Gilles Muller</t>
  </si>
  <si>
    <t>1:48</t>
  </si>
  <si>
    <t>Mischa Zverev</t>
  </si>
  <si>
    <t>3-6 7-6(4) 6-3</t>
  </si>
  <si>
    <t>Fabio Fognini</t>
  </si>
  <si>
    <t>6-7(1) 6-4 7-5 6-3</t>
  </si>
  <si>
    <t>3/17</t>
  </si>
  <si>
    <t>6-3 6-2 3-6 6-2</t>
  </si>
  <si>
    <t>6-3 6-2 RET</t>
  </si>
  <si>
    <t>6-2 6-1 6-4</t>
  </si>
  <si>
    <t>8/15</t>
  </si>
  <si>
    <t>Mikhail Youzhny</t>
  </si>
  <si>
    <t>4-2 RET</t>
  </si>
  <si>
    <t>0:31</t>
  </si>
  <si>
    <t>Jerzy Janowicz</t>
  </si>
  <si>
    <t>6-3 5-7 6-2 6-1</t>
  </si>
  <si>
    <t>10/12</t>
  </si>
  <si>
    <t>7/20</t>
  </si>
  <si>
    <t>Rio Olympics</t>
  </si>
  <si>
    <t>7-6(4) 7-6(2)</t>
  </si>
  <si>
    <t>7-6(6) 6-4</t>
  </si>
  <si>
    <t>7-5 7-6(3)</t>
  </si>
  <si>
    <t>7-6(6) 6-1 3-6 7-6(5)</t>
  </si>
  <si>
    <t>6-4 6-3 7-6(5)</t>
  </si>
  <si>
    <t>James Ward</t>
  </si>
  <si>
    <t>6-0 7-6(3) 6-4</t>
  </si>
  <si>
    <t>3-6 6-1 6-2 6-4</t>
  </si>
  <si>
    <t>3:03</t>
  </si>
  <si>
    <t>3-6 6-4 6-1 7-5</t>
  </si>
  <si>
    <t>9/22</t>
  </si>
  <si>
    <t>3:12</t>
  </si>
  <si>
    <t>7/17</t>
  </si>
  <si>
    <t>Steve Darcis</t>
  </si>
  <si>
    <t>7-5 6-3 6-4</t>
  </si>
  <si>
    <t>Yen Hsun Lu</t>
  </si>
  <si>
    <t>6-4 6-1 6-1</t>
  </si>
  <si>
    <t>2-6 6-4 7-6(5)</t>
  </si>
  <si>
    <t>7-5 7-6(4)</t>
  </si>
  <si>
    <t>2:24</t>
  </si>
  <si>
    <t>Thomaz Bellucci</t>
  </si>
  <si>
    <t>0-6 6-3 6-2</t>
  </si>
  <si>
    <t>Stephane Robert</t>
  </si>
  <si>
    <t>6-2 3-6 6-3</t>
  </si>
  <si>
    <t>2/10</t>
  </si>
  <si>
    <t>6-4 2-6 6-4</t>
  </si>
  <si>
    <t>14/15</t>
  </si>
  <si>
    <t>7-6(2) 7-6(2)</t>
  </si>
  <si>
    <t>2-6 6-1 6-2</t>
  </si>
  <si>
    <t>Davis Cup WG R1: SRB vs KAZ</t>
  </si>
  <si>
    <t>Aleksandr Nedovyesov</t>
  </si>
  <si>
    <t>Mikhail Kukushkin</t>
  </si>
  <si>
    <t>6-7(6) 7-6(3) 4-6 6-3 6-2</t>
  </si>
  <si>
    <t>6-3 0-0 RET</t>
  </si>
  <si>
    <t>0:33</t>
  </si>
  <si>
    <t>4/16</t>
  </si>
  <si>
    <t>Tommy Robredo</t>
  </si>
  <si>
    <t>6-1 7-5 7-6</t>
  </si>
  <si>
    <t>2:53</t>
  </si>
  <si>
    <t>6-1 6-2 3-6 6-3</t>
  </si>
  <si>
    <t>6-3 6-7 6-4 4-6 6-3</t>
  </si>
  <si>
    <t>14/18</t>
  </si>
  <si>
    <t>4:32</t>
  </si>
  <si>
    <t>Andreas Seppi</t>
  </si>
  <si>
    <t>Quentin Halys</t>
  </si>
  <si>
    <t>6-1 6-2 7-6</t>
  </si>
  <si>
    <t>Leonardo Mayer</t>
  </si>
  <si>
    <t>Dustin Brown</t>
  </si>
  <si>
    <t>0:51</t>
  </si>
  <si>
    <t>7-5 6-2</t>
  </si>
  <si>
    <t>6-3 3-6 6-0</t>
  </si>
  <si>
    <t>7-6(3) 7-6(8)</t>
  </si>
  <si>
    <t>7-6(6) 6-1</t>
  </si>
  <si>
    <t>6-2 6-3</t>
  </si>
  <si>
    <t>3/15</t>
  </si>
  <si>
    <t>Beijing</t>
  </si>
  <si>
    <t>David Ferrer</t>
  </si>
  <si>
    <t>Ze Zhang</t>
  </si>
  <si>
    <t>Simone Bolelli</t>
  </si>
  <si>
    <t>6-4 5-7 6-4 6-4</t>
  </si>
  <si>
    <t>19/23</t>
  </si>
  <si>
    <t>3:20</t>
  </si>
  <si>
    <t>6-0 6-1 6-2</t>
  </si>
  <si>
    <t>6-1 3-6 6-3 7-6(2)</t>
  </si>
  <si>
    <t>6-3 4-6 6-4 6-3</t>
  </si>
  <si>
    <t>6-3 7-5 7-5</t>
  </si>
  <si>
    <t>Andreas Haider Maurer</t>
  </si>
  <si>
    <t>6-4 6-1 6-2</t>
  </si>
  <si>
    <t>Joao Souza</t>
  </si>
  <si>
    <t>6-1 6-1 6-1</t>
  </si>
  <si>
    <t>4-6 7-6(5) 6-2</t>
  </si>
  <si>
    <t>6-4 2-6 6-3</t>
  </si>
  <si>
    <t>5/15</t>
  </si>
  <si>
    <t>6-4 4-6 6-3</t>
  </si>
  <si>
    <t>15/19</t>
  </si>
  <si>
    <t>3/14</t>
  </si>
  <si>
    <t>5-7 7-6(7) 6-1</t>
  </si>
  <si>
    <t>Jack Sock</t>
  </si>
  <si>
    <t>1/7</t>
  </si>
  <si>
    <t>7-6(1) 6-7(10) 6-4 6-3</t>
  </si>
  <si>
    <t>7-6(2) 6-4 6-4</t>
  </si>
  <si>
    <t>6-7(6) 6-7(6) 6-1 6-4 7-5</t>
  </si>
  <si>
    <t>Jarkko Nieminen</t>
  </si>
  <si>
    <t>6-4 6-2 6-3</t>
  </si>
  <si>
    <t>4-6 6-4 6-3 6-4</t>
  </si>
  <si>
    <t>6-3 6-3 5-7 5-7 6-1</t>
  </si>
  <si>
    <t>6/19</t>
  </si>
  <si>
    <t>4:09</t>
  </si>
  <si>
    <t>7-5 6-3 6-1</t>
  </si>
  <si>
    <t>7/23</t>
  </si>
  <si>
    <t>6-1 6-4 6-4</t>
  </si>
  <si>
    <t>6-2 7-5 6-2</t>
  </si>
  <si>
    <t>6-3 3-6 6-1</t>
  </si>
  <si>
    <t>5-7 6-2 6-3</t>
  </si>
  <si>
    <t>6-1 6-7(5) 6-3</t>
  </si>
  <si>
    <t>2:43</t>
  </si>
  <si>
    <t>7-6(3) 4-6 6-0</t>
  </si>
  <si>
    <t>5/18</t>
  </si>
  <si>
    <t>7-6(3) 6-2</t>
  </si>
  <si>
    <t>6-7(3) 7-5 6-0</t>
  </si>
  <si>
    <t>6-0 7-5</t>
  </si>
  <si>
    <t>6-0 5-7 6-1</t>
  </si>
  <si>
    <t>Marcos Baghdatis</t>
  </si>
  <si>
    <t>Davis Cup WG R1: SRB vs CRO</t>
  </si>
  <si>
    <t>Mate Delic</t>
  </si>
  <si>
    <t>0/7</t>
  </si>
  <si>
    <t>6-0 5-7 6-4</t>
  </si>
  <si>
    <t>Marsel Ilhan</t>
  </si>
  <si>
    <t>0:49</t>
  </si>
  <si>
    <t>Andrey Golubev</t>
  </si>
  <si>
    <t>7-6(5) 6-7(4) 6-3 6-0</t>
  </si>
  <si>
    <t>9/16</t>
  </si>
  <si>
    <t>3:39</t>
  </si>
  <si>
    <t>7-6(1) 3-6 6-4 4-6 6-0</t>
  </si>
  <si>
    <t>7-6(5) 6-4 6-2</t>
  </si>
  <si>
    <t>6-4 7-5 7-5</t>
  </si>
  <si>
    <t>7-6(8) 6-3 6-4</t>
  </si>
  <si>
    <t>Andrey Kuznetsov</t>
  </si>
  <si>
    <t>6-0 6-1 6-4</t>
  </si>
  <si>
    <t>Ivo Karlovic</t>
  </si>
  <si>
    <t>6-7(2) 7-6(6) 6-4</t>
  </si>
  <si>
    <t>Sergiy Stakhovsky</t>
  </si>
  <si>
    <t>6-1 3-6 6-0</t>
  </si>
  <si>
    <t>6-0 6-2</t>
  </si>
  <si>
    <t>Guillermo Garcia Lopez</t>
  </si>
  <si>
    <t>1:04</t>
  </si>
  <si>
    <t>6-4 1-6 7-6(4) 6-3</t>
  </si>
  <si>
    <t>2:52</t>
  </si>
  <si>
    <t>7-6(1) 6-7(1) 6-2 6-4</t>
  </si>
  <si>
    <t>6-1 7-5 6-4</t>
  </si>
  <si>
    <t>Paul Henri Mathieu</t>
  </si>
  <si>
    <t>6-1 6-3 6-0</t>
  </si>
  <si>
    <t>7-6(6) 7-5</t>
  </si>
  <si>
    <t>6-2 6-7(4) 7-6(2)</t>
  </si>
  <si>
    <t>6-7(7) 6-4 7-6(4) 5-7 6-4</t>
  </si>
  <si>
    <t>4/15</t>
  </si>
  <si>
    <t>3:56</t>
  </si>
  <si>
    <t>6-4 3-6 7-6(2) 7-6(7)</t>
  </si>
  <si>
    <t>6-1 3-6 6-7(4) 6-2 6-2</t>
  </si>
  <si>
    <t>6-3 6-4 7-6(5)</t>
  </si>
  <si>
    <t>6-4 6-2 6-4</t>
  </si>
  <si>
    <t>2:12</t>
  </si>
  <si>
    <t>6-4 6-3 6-7(5) 7-6(5)</t>
  </si>
  <si>
    <t>3:17</t>
  </si>
  <si>
    <t>3-6 7-5 6-2 6-4</t>
  </si>
  <si>
    <t>3:31</t>
  </si>
  <si>
    <t>6-3 6-3 3-6 6-3</t>
  </si>
  <si>
    <t>2:34</t>
  </si>
  <si>
    <t>7-5 7-6(5) 6-4</t>
  </si>
  <si>
    <t>6-3 6-2 6-7(2) 6-4</t>
  </si>
  <si>
    <t>7/22</t>
  </si>
  <si>
    <t>3:11</t>
  </si>
  <si>
    <t>1:50</t>
  </si>
  <si>
    <t>6-7(5) 7-6(4) 6-3</t>
  </si>
  <si>
    <t>4-6 6-3 6-1</t>
  </si>
  <si>
    <t>0:48</t>
  </si>
  <si>
    <t>Albert Montanes</t>
  </si>
  <si>
    <t>0:45</t>
  </si>
  <si>
    <t>Florian Mayer</t>
  </si>
  <si>
    <t>3-6 6-3 7-6(3)</t>
  </si>
  <si>
    <t>7-5 6-7(2) 6-1</t>
  </si>
  <si>
    <t>Julien Benneteau</t>
  </si>
  <si>
    <t>1-6 6-2 6-3</t>
  </si>
  <si>
    <t>Alejandro Gonzalez</t>
  </si>
  <si>
    <t>6-1 3-6 6-1</t>
  </si>
  <si>
    <t>Victor Hanescu</t>
  </si>
  <si>
    <t>7-6(1) 6-2</t>
  </si>
  <si>
    <t>3-6 6-3 6-2</t>
  </si>
  <si>
    <t>2-6 6-4 6-2 3-6 9-7</t>
  </si>
  <si>
    <t>4:00</t>
  </si>
  <si>
    <t>6-3 6-0 6-2</t>
  </si>
  <si>
    <t>6/22</t>
  </si>
  <si>
    <t>6-3 6-3 7-5</t>
  </si>
  <si>
    <t>6-0 6-4 6-4</t>
  </si>
  <si>
    <t>Lukas Lacko</t>
  </si>
  <si>
    <t>6-3 7-6(2) 6-1</t>
  </si>
  <si>
    <t>Davis Cup WG F: SRB vs CZE</t>
  </si>
  <si>
    <t>7-5 6-1 6-4</t>
  </si>
  <si>
    <t>6-4 7-6(5) 6-2</t>
  </si>
  <si>
    <t>7-6(5) 4-6 6-3</t>
  </si>
  <si>
    <t>6-4 6-7(2) 6-2</t>
  </si>
  <si>
    <t>6-3 3-6 6-3</t>
  </si>
  <si>
    <t>1:54</t>
  </si>
  <si>
    <t>4-6 6-3 6-2</t>
  </si>
  <si>
    <t>2:01</t>
  </si>
  <si>
    <t>6-7(5) 6-1 6-2</t>
  </si>
  <si>
    <t>Pierre Hugues Herbert</t>
  </si>
  <si>
    <t>7-6(3) 6-3</t>
  </si>
  <si>
    <t>6-1 3-6 7-6(3)</t>
  </si>
  <si>
    <t>2/12</t>
  </si>
  <si>
    <t>6-2 7-5</t>
  </si>
  <si>
    <t>6-7(4) 6-2 6-4</t>
  </si>
  <si>
    <t>7-5 2-6 6-2</t>
  </si>
  <si>
    <t>Lukas Rosol</t>
  </si>
  <si>
    <t>0:54</t>
  </si>
  <si>
    <t>Davis Cup WG SF: SRB vs CAN</t>
  </si>
  <si>
    <t>6-2 6-0 6-4</t>
  </si>
  <si>
    <t>7-6(1) 6-2 6-2</t>
  </si>
  <si>
    <t>6-2 3-6 6-4 6-1</t>
  </si>
  <si>
    <t>2-6 7-6(4) 3-6 6-3 6-4</t>
  </si>
  <si>
    <t>5/20</t>
  </si>
  <si>
    <t>6-3 6-2 3-6 6-0</t>
  </si>
  <si>
    <t>6-3 6-0 6-0</t>
  </si>
  <si>
    <t>1:19</t>
  </si>
  <si>
    <t>Benjamin Becker</t>
  </si>
  <si>
    <t>7-6(2) 6-2 6-2</t>
  </si>
  <si>
    <t>7-6(5) 3-6 7-5</t>
  </si>
  <si>
    <t>Juan Monaco</t>
  </si>
  <si>
    <t>6-4 3-6 7-6(2)</t>
  </si>
  <si>
    <t>2-6 6-4 6-4</t>
  </si>
  <si>
    <t>6-4 7-5 6-4</t>
  </si>
  <si>
    <t>10/17</t>
  </si>
  <si>
    <t>3:09</t>
  </si>
  <si>
    <t>7-5 4-6 7-6(2) 6-7(6) 6-3</t>
  </si>
  <si>
    <t>4:43</t>
  </si>
  <si>
    <t>7-6(5) 6-4 6-3</t>
  </si>
  <si>
    <t>Tommy Haas</t>
  </si>
  <si>
    <t>6-1 6-4 7-6(4)</t>
  </si>
  <si>
    <t>Bobby Reynolds</t>
  </si>
  <si>
    <t>7-6(2) 6-3 6-1</t>
  </si>
  <si>
    <t>4/18</t>
  </si>
  <si>
    <t>6-4 3-6 6-1 6-7(3) 9-7</t>
  </si>
  <si>
    <t>8/16</t>
  </si>
  <si>
    <t>4:37</t>
  </si>
  <si>
    <t>6-3 7-6(5) 7-5</t>
  </si>
  <si>
    <t>4-6 6-3 6-4 6-4</t>
  </si>
  <si>
    <t>2:42</t>
  </si>
  <si>
    <t>6-2 6-2 6-3</t>
  </si>
  <si>
    <t>Guido Pella</t>
  </si>
  <si>
    <t>6-2 6-0 6-2</t>
  </si>
  <si>
    <t>7-6(5) 6-4 7-5</t>
  </si>
  <si>
    <t>2-6 7-5 6-4</t>
  </si>
  <si>
    <t>7-6(6) 6-7(8) 6-3</t>
  </si>
  <si>
    <t>3:06</t>
  </si>
  <si>
    <t>6-2 7-6(1)</t>
  </si>
  <si>
    <t>4-6 6-2 6-2</t>
  </si>
  <si>
    <t>4-6 6-1 6-4</t>
  </si>
  <si>
    <t>Davis Cup WG QF: USA vs SRB</t>
  </si>
  <si>
    <t>7-6(5) 6-2 7-5</t>
  </si>
  <si>
    <t>7-5 6-7(4) 6-1 6-0</t>
  </si>
  <si>
    <t>Somdev Devvarman</t>
  </si>
  <si>
    <t>2:50</t>
  </si>
  <si>
    <t>6-0 7-6(6)</t>
  </si>
  <si>
    <t>7-6(4) 6-1</t>
  </si>
  <si>
    <t>6-0 5-7 6-2</t>
  </si>
  <si>
    <t>6-1 7-6(4)</t>
  </si>
  <si>
    <t>Viktor Troicki</t>
  </si>
  <si>
    <t>Davis Cup WG R1: BEL vs SRB</t>
  </si>
  <si>
    <t>Olivier Rochus</t>
  </si>
  <si>
    <t>6-7(2) 7-6(3) 6-3 6-2</t>
  </si>
  <si>
    <t>3:40</t>
  </si>
  <si>
    <t>6-1 4-6 6-1 6-4</t>
  </si>
  <si>
    <t>1-6 7-5 6-4 6-7(5) 12-10</t>
  </si>
  <si>
    <t>5:02</t>
  </si>
  <si>
    <t>6-4 6-3 7-5</t>
  </si>
  <si>
    <t>Ryan Harrison</t>
  </si>
  <si>
    <t>6-2 6-4 7-5</t>
  </si>
  <si>
    <t>4-6 6-3 7-5</t>
  </si>
  <si>
    <t>6-2 7-6(6)</t>
  </si>
  <si>
    <t>0-6 7-6(5) 6-4</t>
  </si>
  <si>
    <t>5-7 7-6(11) 6-3</t>
  </si>
  <si>
    <t>Jurgen Melzer</t>
  </si>
  <si>
    <t>Carlos Berlocq</t>
  </si>
  <si>
    <t>Michael Berrer</t>
  </si>
  <si>
    <t>6-1 6-7(3) 6-2</t>
  </si>
  <si>
    <t>7-6(10) 7-5 2-6 3-6 6-2</t>
  </si>
  <si>
    <t>4:54</t>
  </si>
  <si>
    <t>2-6 6-1 6-4 6-2</t>
  </si>
  <si>
    <t>6-2 7-6(3) 6-4</t>
  </si>
  <si>
    <t>6-4 6-1 3-1 RET</t>
  </si>
  <si>
    <t>6-2 6-1 6-2</t>
  </si>
  <si>
    <t>Paolo Lorenzi</t>
  </si>
  <si>
    <t>6-1 6-0 6-1</t>
  </si>
  <si>
    <t>9/13</t>
  </si>
  <si>
    <t>6-0 7-6(7)</t>
  </si>
  <si>
    <t>Nikolay Davydenko</t>
  </si>
  <si>
    <t>6-0 RET</t>
  </si>
  <si>
    <t>Janko Tipsarevic</t>
  </si>
  <si>
    <t>London Olympics</t>
  </si>
  <si>
    <t>Lleyton Hewitt</t>
  </si>
  <si>
    <t>4-6 7-5 6-1</t>
  </si>
  <si>
    <t>Andy Roddick</t>
  </si>
  <si>
    <t>6-7(7) 6-2 6-2</t>
  </si>
  <si>
    <t>6-3 3-6 6-4 6-3</t>
  </si>
  <si>
    <t>6-3 6-1 6-3</t>
  </si>
  <si>
    <t>4-6 6-2 6-2 6-2</t>
  </si>
  <si>
    <t>Juan Carlos Ferrero</t>
  </si>
  <si>
    <t>6-4 6-3 2-6 7-5</t>
  </si>
  <si>
    <t>8/17</t>
  </si>
  <si>
    <t>3:49</t>
  </si>
  <si>
    <t>6-4 7-5 6-3</t>
  </si>
  <si>
    <t>6-1 5-7 5-7 7-6(6) 6-1</t>
  </si>
  <si>
    <t>4-6 6-7(5) 6-3 7-5 6-3</t>
  </si>
  <si>
    <t>4:18</t>
  </si>
  <si>
    <t>Nicolas Devilder</t>
  </si>
  <si>
    <t>Blaz Kavcic</t>
  </si>
  <si>
    <t>Potito Starace</t>
  </si>
  <si>
    <t>7-6(3) 6-3 6-1</t>
  </si>
  <si>
    <t>7-6(2) 6-3</t>
  </si>
  <si>
    <t>Daniel Gimeno Traver</t>
  </si>
  <si>
    <t>6-2 2-6 6-3</t>
  </si>
  <si>
    <t>Robin Haase</t>
  </si>
  <si>
    <t>2-6 6-1 6-4</t>
  </si>
  <si>
    <t>7-6(7) 3-6 7-6(5)</t>
  </si>
  <si>
    <t>6-0 6-7(5) 6-2</t>
  </si>
  <si>
    <t>6-1 7-6(6)</t>
  </si>
  <si>
    <t>Cedrik Marcel Stebe</t>
  </si>
  <si>
    <t>5-7 6-4 6-2 6-7(5) 7-5</t>
  </si>
  <si>
    <t>5:53</t>
  </si>
  <si>
    <t>6-3 3-6 6-7(4) 6-1 7-5</t>
  </si>
  <si>
    <t>17/24</t>
  </si>
  <si>
    <t>11/26</t>
  </si>
  <si>
    <t>4:50</t>
  </si>
  <si>
    <t>6-4 7-6(4) 6-1</t>
  </si>
  <si>
    <t>6-1 6-3 4-6 6-3</t>
  </si>
  <si>
    <t>Nicolas Mahut</t>
  </si>
  <si>
    <t>6-0 6-1 6-1</t>
  </si>
  <si>
    <t>Santiago Giraldo</t>
  </si>
  <si>
    <t>6-3 6-2 6-1</t>
  </si>
  <si>
    <t>6-2 6-0 6-0</t>
  </si>
  <si>
    <t>2:39</t>
  </si>
  <si>
    <t>11/14</t>
  </si>
  <si>
    <t>Ivan Dodig</t>
  </si>
  <si>
    <t>Basel</t>
  </si>
  <si>
    <t>2-6 7-6(4) 6-0</t>
  </si>
  <si>
    <t>2-6 6-2 6-3</t>
  </si>
  <si>
    <t>Lukasz Kubot</t>
  </si>
  <si>
    <t>Xavier Malisse</t>
  </si>
  <si>
    <t>6-2 4-6 7-5</t>
  </si>
  <si>
    <t>Davis Cup WG SF: SRB vs ARG</t>
  </si>
  <si>
    <t>7-6(5) 3-0 RET</t>
  </si>
  <si>
    <t>6-2 6-4 6-7(3) 6-1</t>
  </si>
  <si>
    <t>12/27</t>
  </si>
  <si>
    <t>4:10</t>
  </si>
  <si>
    <t>6-7(7) 4-6 6-3 6-2 7-5</t>
  </si>
  <si>
    <t>3:51</t>
  </si>
  <si>
    <t>7-6(2) 6-7(3) 6-0 3-0 RET</t>
  </si>
  <si>
    <t>7-6(14) 6-4 6-2</t>
  </si>
  <si>
    <t>6-0 6-0 6-2</t>
  </si>
  <si>
    <t>10/20</t>
  </si>
  <si>
    <t>Conor Niland</t>
  </si>
  <si>
    <t>6-0 5-1 RET</t>
  </si>
  <si>
    <t>0:44</t>
  </si>
  <si>
    <t>6-4 3-0 RET</t>
  </si>
  <si>
    <t>7-5 RET</t>
  </si>
  <si>
    <t>3-6 6-4 6-3</t>
  </si>
  <si>
    <t>Mardy Fish</t>
  </si>
  <si>
    <t>6-2 3-6 6-4</t>
  </si>
  <si>
    <t>6-4 6-1 1-6 6-3</t>
  </si>
  <si>
    <t>7-6(4) 6-2 6-7(9) 6-3</t>
  </si>
  <si>
    <t>3:07</t>
  </si>
  <si>
    <t>6-2 3-6 6-3 7-5</t>
  </si>
  <si>
    <t>Michael Llodra</t>
  </si>
  <si>
    <t>6-4 4-6 6-3 6-4</t>
  </si>
  <si>
    <t>7-6(5) 6-3 3-6 7-6(5)</t>
  </si>
  <si>
    <t>21/25</t>
  </si>
  <si>
    <t>6-4 6-4 6-2</t>
  </si>
  <si>
    <t>6-3 3-6 6-3 6-2</t>
  </si>
  <si>
    <t>6-4 6-1 2-3 RET</t>
  </si>
  <si>
    <t>Thiemo De Bakker</t>
  </si>
  <si>
    <t>6-2 6-1 6-3</t>
  </si>
  <si>
    <t>6-1 3-6 7-6(2)</t>
  </si>
  <si>
    <t>Robin Soderling</t>
  </si>
  <si>
    <t>Adrian Ungur</t>
  </si>
  <si>
    <t>4-6 6-3 7-6(4)</t>
  </si>
  <si>
    <t>3:22</t>
  </si>
  <si>
    <t>James Blake</t>
  </si>
  <si>
    <t>6-3 3-6 6-2</t>
  </si>
  <si>
    <t>6-0 6-4</t>
  </si>
  <si>
    <t>6-7(5) 6-2 4-2 RET</t>
  </si>
  <si>
    <t>6-3 2-6 6-4</t>
  </si>
  <si>
    <t>7-6(3) 7-5 6-4</t>
  </si>
  <si>
    <t>6-1 7-6(5) 6-1</t>
  </si>
  <si>
    <t>6-3 6-4 6-0</t>
  </si>
  <si>
    <t>6-2 RET</t>
  </si>
  <si>
    <t>7-5 6-7(8) 6-0 6-2</t>
  </si>
  <si>
    <t>6-1 6-3 6-1</t>
  </si>
  <si>
    <t>Davis Cup WG F: SRB vs FRA</t>
  </si>
  <si>
    <t>6-3 6-1 7-5</t>
  </si>
  <si>
    <t>6-2 6-2 6-4</t>
  </si>
  <si>
    <t>7-6(6) 6-2</t>
  </si>
  <si>
    <t>6-4 3-6 6-1</t>
  </si>
  <si>
    <t>7-6(4) 6-4</t>
  </si>
  <si>
    <t>6-4 7-6(6)</t>
  </si>
  <si>
    <t>Ivan Ljubicic</t>
  </si>
  <si>
    <t>Mao Xin Gong</t>
  </si>
  <si>
    <t>Davis Cup WG SF: SRB vs CZE</t>
  </si>
  <si>
    <t>6-4 5-7 6-4 6-2</t>
  </si>
  <si>
    <t>20/25</t>
  </si>
  <si>
    <t>3:43</t>
  </si>
  <si>
    <t>5-7 6-1 5-7 6-2 7-5</t>
  </si>
  <si>
    <t>3:44</t>
  </si>
  <si>
    <t>7-6(2) 6-1 6-2</t>
  </si>
  <si>
    <t>6-3 6-4 6-1</t>
  </si>
  <si>
    <t>6-1 7-6(4) 6-3</t>
  </si>
  <si>
    <t>Philipp Petzschner</t>
  </si>
  <si>
    <t>7-5 6-3 7-6(6)</t>
  </si>
  <si>
    <t>6-3 3-6 2-6 7-5 6-3</t>
  </si>
  <si>
    <t>David Nalbandian</t>
  </si>
  <si>
    <t>6-1 7-6(7)</t>
  </si>
  <si>
    <t>6-1 3-6 7-5</t>
  </si>
  <si>
    <t>6/18</t>
  </si>
  <si>
    <t>Davis Cup WG QF: CRO vs SRB</t>
  </si>
  <si>
    <t>7-6(3) 6-4 6-1</t>
  </si>
  <si>
    <t>6-3 7-6(9) 6-3</t>
  </si>
  <si>
    <t>7-5 6-4 3-6 6-4</t>
  </si>
  <si>
    <t>Taylor Dent</t>
  </si>
  <si>
    <t>7-6(5) 6-1 6-4</t>
  </si>
  <si>
    <t>4-6 6-2 3-6 6-4 6-2</t>
  </si>
  <si>
    <t>9/20</t>
  </si>
  <si>
    <t>3-6 2-6 6-2 7-6(3) 6-4</t>
  </si>
  <si>
    <t>20/24</t>
  </si>
  <si>
    <t>4:15</t>
  </si>
  <si>
    <t>Robby Ginepri</t>
  </si>
  <si>
    <t>6-4 2-6 6-1 6-2</t>
  </si>
  <si>
    <t>Evgeny Korolev</t>
  </si>
  <si>
    <t>6-1 3-6 6-1 6-3</t>
  </si>
  <si>
    <t>6-4 RET</t>
  </si>
  <si>
    <t>7-6(4) 3-6 6-4</t>
  </si>
  <si>
    <t>Florent Serra</t>
  </si>
  <si>
    <t>6-2 6-7(7) 6-4</t>
  </si>
  <si>
    <t>2:55</t>
  </si>
  <si>
    <t>6-3 2-6 7-6(3)</t>
  </si>
  <si>
    <t>6-1 0-6 6-2</t>
  </si>
  <si>
    <t>Davis Cup WG R1: SRB vs USA</t>
  </si>
  <si>
    <t>6-2 7-6(4) 2-6 6-3</t>
  </si>
  <si>
    <t>7-5 3-6 6-3 6-7(6) 6-4</t>
  </si>
  <si>
    <t>7-5 5-7 6-3</t>
  </si>
  <si>
    <t>6-7(2) 6-3 6-4</t>
  </si>
  <si>
    <t>13/16</t>
  </si>
  <si>
    <t>2-6 6-4 6-0</t>
  </si>
  <si>
    <t>3-6 6-4 6-2</t>
  </si>
  <si>
    <t>Rotterdam</t>
  </si>
  <si>
    <t>Marco Chiudinelli</t>
  </si>
  <si>
    <t>6-2 4-1 RET</t>
  </si>
  <si>
    <t>7-6(8) 6-7(5) 1-6 6-3 6-1</t>
  </si>
  <si>
    <t>3:52</t>
  </si>
  <si>
    <t>6-1 6-2 7-5</t>
  </si>
  <si>
    <t>6-1 6-1 6-2</t>
  </si>
  <si>
    <t>3-6 6-1 6-1 6-3</t>
  </si>
  <si>
    <t>14/17</t>
  </si>
  <si>
    <t>2:58</t>
  </si>
  <si>
    <t>7-5 6-3 6-2</t>
  </si>
  <si>
    <t>7-6(5) 6-1</t>
  </si>
  <si>
    <t>3-6 6-4 7-5</t>
  </si>
  <si>
    <t>6-2 5-7 7-6(3)</t>
  </si>
  <si>
    <t>6-4 1-6 6-3</t>
  </si>
  <si>
    <t>Arnaud Clement</t>
  </si>
  <si>
    <t>6-4 4-6 6-2</t>
  </si>
  <si>
    <t>6-7(4) 7-5 6-2</t>
  </si>
  <si>
    <t>3-6 7-6(5) 6-2</t>
  </si>
  <si>
    <t>Jan Hernych</t>
  </si>
  <si>
    <t>6-0 6-0</t>
  </si>
  <si>
    <t>Andreas Beck</t>
  </si>
  <si>
    <t>4-6 6-4 7-6(1)</t>
  </si>
  <si>
    <t>6-3 2-6 6-2</t>
  </si>
  <si>
    <t>Rainer Schuettler</t>
  </si>
  <si>
    <t>6-3 1-6 6-1</t>
  </si>
  <si>
    <t>7-6(2) 1-6 7-5 6-2</t>
  </si>
  <si>
    <t>3:05</t>
  </si>
  <si>
    <t>Jesse Witten</t>
  </si>
  <si>
    <t>6-7(2) 6-3 7-6(2) 6-4</t>
  </si>
  <si>
    <t>Carsten Ball</t>
  </si>
  <si>
    <t>7-5 7-6(6) 4-6 6-3</t>
  </si>
  <si>
    <t>Dudi Sela</t>
  </si>
  <si>
    <t>6-2 6-4 6-1</t>
  </si>
  <si>
    <t>Simon Greul</t>
  </si>
  <si>
    <t>6-7(8) 7-6(1) 6-2 6-4</t>
  </si>
  <si>
    <t>3:29</t>
  </si>
  <si>
    <t>Halle</t>
  </si>
  <si>
    <t>6-3 6-7(4) 6-1</t>
  </si>
  <si>
    <t>7-6(7) 6-4</t>
  </si>
  <si>
    <t>5-7 7-5 6-1</t>
  </si>
  <si>
    <t>Nicolas Lapentti</t>
  </si>
  <si>
    <t>6-3 3-1 RET</t>
  </si>
  <si>
    <t>3-6 7-6(5) 7-6(9)</t>
  </si>
  <si>
    <t>4:03</t>
  </si>
  <si>
    <t>Oscar Hernandez</t>
  </si>
  <si>
    <t>6-3 7-6(0)</t>
  </si>
  <si>
    <t>6-2 4-6 6-0</t>
  </si>
  <si>
    <t>7-6(5) 6-0</t>
  </si>
  <si>
    <t>6-3 2-6 6-1</t>
  </si>
  <si>
    <t>4-6 6-1 6-3</t>
  </si>
  <si>
    <t>6-1 6-7(4) 6-0</t>
  </si>
  <si>
    <t>3-6 6-2 6-3</t>
  </si>
  <si>
    <t>Frank Dancevic</t>
  </si>
  <si>
    <t>7-6(7) 7-6(6)</t>
  </si>
  <si>
    <t>Martin Vassallo Arguello</t>
  </si>
  <si>
    <t>Davis Cup WG R1: ESP vs SRB</t>
  </si>
  <si>
    <t>6-3 6-3 7-6(4)</t>
  </si>
  <si>
    <t>6-4 6-4 6-1</t>
  </si>
  <si>
    <t>3-6 7-5 7-5</t>
  </si>
  <si>
    <t>6-3 3-6 6-4</t>
  </si>
  <si>
    <t>Flavio Cipolla</t>
  </si>
  <si>
    <t>Marseille</t>
  </si>
  <si>
    <t>6-4 7-6(1)</t>
  </si>
  <si>
    <t>0/5</t>
  </si>
  <si>
    <t>6-7(3) 6-4 6-2 2-1 RET</t>
  </si>
  <si>
    <t>6-1 7-6(1) 6-7(5) 6-2</t>
  </si>
  <si>
    <t>5/17</t>
  </si>
  <si>
    <t>Amer Delic</t>
  </si>
  <si>
    <t>6-2 4-6 6-3 7-6(4)</t>
  </si>
  <si>
    <t>7-5 6-1 6-3</t>
  </si>
  <si>
    <t>Andrea Stoppini</t>
  </si>
  <si>
    <t>6-2 6-3 7-5</t>
  </si>
  <si>
    <t>8/19</t>
  </si>
  <si>
    <t>Sydney</t>
  </si>
  <si>
    <t>Mario Ancic</t>
  </si>
  <si>
    <t>Brisbane</t>
  </si>
  <si>
    <t>Masters Cup</t>
  </si>
  <si>
    <t>7-6(3) 0-6 7-5</t>
  </si>
  <si>
    <t>1-6 7-5 6-1</t>
  </si>
  <si>
    <t>Dmitry Tursunov</t>
  </si>
  <si>
    <t>6-2 4-3 RET</t>
  </si>
  <si>
    <t>7-6(4) 7-6(5)</t>
  </si>
  <si>
    <t>6-7(8) 7-6(6) 3-1 RET</t>
  </si>
  <si>
    <t>Bangkok</t>
  </si>
  <si>
    <t>Simon Stadler</t>
  </si>
  <si>
    <t>Davis Cup WG PO: SVK vs SRB</t>
  </si>
  <si>
    <t>Dominik Hrbaty</t>
  </si>
  <si>
    <t>6-2 6-4 6-3</t>
  </si>
  <si>
    <t>6-3 5-7 7-5 6-2</t>
  </si>
  <si>
    <t>6-2 6-3 3-6 7-6(5)</t>
  </si>
  <si>
    <t>4-6 6-2 6-3 5-7 6-3</t>
  </si>
  <si>
    <t>6-7(7) 7-5 6-4 7-6(0)</t>
  </si>
  <si>
    <t>Robert Kendrick</t>
  </si>
  <si>
    <t>7-6(8) 6-4 6-4</t>
  </si>
  <si>
    <t>6-3 6-3 6-4</t>
  </si>
  <si>
    <t>Beijing Olympics</t>
  </si>
  <si>
    <t>6-4 1-6 6-4</t>
  </si>
  <si>
    <t>Marat Safin</t>
  </si>
  <si>
    <t>6-4 7-6(3) 6-2</t>
  </si>
  <si>
    <t>7-5 2-6 6-3 6-0</t>
  </si>
  <si>
    <t>Roko Karanusic</t>
  </si>
  <si>
    <t>6-2 7-6(7)</t>
  </si>
  <si>
    <t>6-4 6-2 7-6(3)</t>
  </si>
  <si>
    <t>7-5 7-6(3) 7-5</t>
  </si>
  <si>
    <t>6-4 6-3 6-4</t>
  </si>
  <si>
    <t>Wayne Odesnik</t>
  </si>
  <si>
    <t>7-5 6-4 6-2</t>
  </si>
  <si>
    <t>Miguel Angel Lopez Jaen</t>
  </si>
  <si>
    <t>6-1 6-1 6-3</t>
  </si>
  <si>
    <t>Denis Gremelmayr</t>
  </si>
  <si>
    <t>4-6 6-3 7-5 6-2</t>
  </si>
  <si>
    <t>Hamburg Masters</t>
  </si>
  <si>
    <t>Juan Ignacio Chela</t>
  </si>
  <si>
    <t>6-0 1-0 RET</t>
  </si>
  <si>
    <t>0:34</t>
  </si>
  <si>
    <t>6-1 1-0 RET</t>
  </si>
  <si>
    <t>Igor Andreev</t>
  </si>
  <si>
    <t>6-3 3-2 RET</t>
  </si>
  <si>
    <t>7-6(1) 3-6 6-4</t>
  </si>
  <si>
    <t>6-2 5-7 6-3</t>
  </si>
  <si>
    <t>Guillermo Canas</t>
  </si>
  <si>
    <t>Fabrice Santoro</t>
  </si>
  <si>
    <t>6-2 6-7(6) 6-3</t>
  </si>
  <si>
    <t>4-6 3-6 6-4 0-0 RET</t>
  </si>
  <si>
    <t>4-6 6-4 6-3 7-6(2)</t>
  </si>
  <si>
    <t>7-5 6-3 7-6(5)</t>
  </si>
  <si>
    <t>6-0 6-3 7-5</t>
  </si>
  <si>
    <t>7-5 6-3 6-3</t>
  </si>
  <si>
    <t>6-0 6-2 7-6(5)</t>
  </si>
  <si>
    <t>6-7(7) 6-3 6-3</t>
  </si>
  <si>
    <t>10/10</t>
  </si>
  <si>
    <t>6-3 5-7 7-6(2)</t>
  </si>
  <si>
    <t>12/14</t>
  </si>
  <si>
    <t>Tomas Zib</t>
  </si>
  <si>
    <t>Davis Cup WG PO: SRB vs AUS</t>
  </si>
  <si>
    <t>Peter Luczak</t>
  </si>
  <si>
    <t>Chris Guccione</t>
  </si>
  <si>
    <t>6-3 7-6(3) 7-6(5)</t>
  </si>
  <si>
    <t>7-6(4) 7-6(2) 6-4</t>
  </si>
  <si>
    <t>6-4 6-4 6-3</t>
  </si>
  <si>
    <t>Carlos Moya</t>
  </si>
  <si>
    <t>6-4 7-6(7) 6-1</t>
  </si>
  <si>
    <t>7-5 7-6(2) 6-7(6) 6-1</t>
  </si>
  <si>
    <t>6-1 6-3 6-4</t>
  </si>
  <si>
    <t>6-7(4) 7-6(5) 5-7 7-5 7-6(2)</t>
  </si>
  <si>
    <t>4:41</t>
  </si>
  <si>
    <t>7-6(2) 2-6 7-6(2)</t>
  </si>
  <si>
    <t>Nicolas Kiefer</t>
  </si>
  <si>
    <t>Umag</t>
  </si>
  <si>
    <t>2-6 6-4 7-5</t>
  </si>
  <si>
    <t>3-6 6-1 4-1 RET</t>
  </si>
  <si>
    <t>7-6(4) 7-6(9) 6-7(3) 4-6 7-5</t>
  </si>
  <si>
    <t>5:00</t>
  </si>
  <si>
    <t>7-6(8) 7-6(2) 4-6 7-6(5)</t>
  </si>
  <si>
    <t>4:12</t>
  </si>
  <si>
    <t>7-6(4) 6-7(6) 6-2 7-6(5)</t>
  </si>
  <si>
    <t>6-3 3-6 6-3 7-6(4)</t>
  </si>
  <si>
    <t>6-3 6-3 7-6(1)</t>
  </si>
  <si>
    <t>Olivier Patience</t>
  </si>
  <si>
    <t>7-6(2) 2-6 3-6 7-6(4) 6-3</t>
  </si>
  <si>
    <t>4:04</t>
  </si>
  <si>
    <t>Laurent Recouderc</t>
  </si>
  <si>
    <t>6-3 3-6 6-3 6-1</t>
  </si>
  <si>
    <t>6-3 7-6(3) 6-4</t>
  </si>
  <si>
    <t>7-6(4) 4-6 7-5</t>
  </si>
  <si>
    <t>14/20</t>
  </si>
  <si>
    <t>Estoril</t>
  </si>
  <si>
    <t>7-6(7) 0-6 6-1</t>
  </si>
  <si>
    <t>6-4 1-6 7-5</t>
  </si>
  <si>
    <t>Santiago Ventura</t>
  </si>
  <si>
    <t>6-2 4-6 7-6(5)</t>
  </si>
  <si>
    <t>Gaston Gaudio</t>
  </si>
  <si>
    <t>Davis Cup G1 R2: SRB vs GEO</t>
  </si>
  <si>
    <t>George Chantouria</t>
  </si>
  <si>
    <t>6-1 5-0 RET</t>
  </si>
  <si>
    <t>Daniele Bracciali</t>
  </si>
  <si>
    <t>6-3 6-7(6) 6-3</t>
  </si>
  <si>
    <t>2/13</t>
  </si>
  <si>
    <t>Kristof Vliegen</t>
  </si>
  <si>
    <t>4-6 6-4 6-3</t>
  </si>
  <si>
    <t>3-6 7-6(7) 7-5</t>
  </si>
  <si>
    <t>4-6 6-4 7-5</t>
  </si>
  <si>
    <t>Andrei Pavel</t>
  </si>
  <si>
    <t>6-7(8) 6-1 6-3</t>
  </si>
  <si>
    <t>6-4 4-6 7-6</t>
  </si>
  <si>
    <t>6-2 7-5 6-3</t>
  </si>
  <si>
    <t>Danai Udomchoke</t>
  </si>
  <si>
    <t>6-3 6-4 5-7 6-1</t>
  </si>
  <si>
    <t>6-2 7-5 6-1</t>
  </si>
  <si>
    <t>Nicolas Massu</t>
  </si>
  <si>
    <t>6-1 6-1 6-0</t>
  </si>
  <si>
    <t>Adelaide</t>
  </si>
  <si>
    <t>6-3 6-7(6) 6-4</t>
  </si>
  <si>
    <t>Joachim Johansson</t>
  </si>
  <si>
    <t>Paul Goldstein</t>
  </si>
  <si>
    <t>Jan Hajek</t>
  </si>
  <si>
    <t>Alun Jones</t>
  </si>
  <si>
    <t>Carpet</t>
  </si>
  <si>
    <t>7-6(11) 7-6(4)</t>
  </si>
  <si>
    <t>Fernando Gonzalez</t>
  </si>
  <si>
    <t>7-5 5-7 7-5</t>
  </si>
  <si>
    <t>7-6(2) 1-6 6-1</t>
  </si>
  <si>
    <t>Metz</t>
  </si>
  <si>
    <t>Sebastien Grosjean</t>
  </si>
  <si>
    <t>6-7(4) 7-6(1) 6-3</t>
  </si>
  <si>
    <t>Tobias Clemens</t>
  </si>
  <si>
    <t>Davis Cup WG PO: SUI vs SCG</t>
  </si>
  <si>
    <t>6-4 3-6 2-6 7-6(3) 6-4</t>
  </si>
  <si>
    <t>7-6(5) 6-4 3-6 7-6(3)</t>
  </si>
  <si>
    <t>4-6 6-3 6-0 6-1</t>
  </si>
  <si>
    <t>6-6(1) RET</t>
  </si>
  <si>
    <t>Jiri Vanek</t>
  </si>
  <si>
    <t>Stefano Ianni</t>
  </si>
  <si>
    <t>Luka Belic</t>
  </si>
  <si>
    <t>Amersfoort</t>
  </si>
  <si>
    <t>Guillermo Coria</t>
  </si>
  <si>
    <t>6-2 1-0 RET</t>
  </si>
  <si>
    <t>0:38</t>
  </si>
  <si>
    <t>Marc Gicquel</t>
  </si>
  <si>
    <t>Boris Pashanski</t>
  </si>
  <si>
    <t>6-4 4-6 4-6 7-5 6-3</t>
  </si>
  <si>
    <t>4-6 6-2 6-3 6-3</t>
  </si>
  <si>
    <t>7-6(5) 6-2 6-4</t>
  </si>
  <si>
    <t>6-3 6-2 7-6(3)</t>
  </si>
  <si>
    <t>s Hertogenbosch</t>
  </si>
  <si>
    <t>Alexander Waske</t>
  </si>
  <si>
    <t>6-7(9) 7-6(4) 7-6(4)</t>
  </si>
  <si>
    <t>6-4 6-4 RET</t>
  </si>
  <si>
    <t>7-6(5) 7-6(5) 6-3</t>
  </si>
  <si>
    <t>7-5 6-1 7-6(4)</t>
  </si>
  <si>
    <t>6-4 6-1 3-6 4-6 6-1</t>
  </si>
  <si>
    <t>12/15</t>
  </si>
  <si>
    <t>Luis Horna</t>
  </si>
  <si>
    <t>6-3 5-0 RET</t>
  </si>
  <si>
    <t>Davis Cup G1 R2: GBR vs SCG</t>
  </si>
  <si>
    <t>Arvind Parmar</t>
  </si>
  <si>
    <t>6-3 6-2 7-5</t>
  </si>
  <si>
    <t>Greg Rusedski</t>
  </si>
  <si>
    <t>6-3 4-6 6-3 7-6(6)</t>
  </si>
  <si>
    <t>12/18</t>
  </si>
  <si>
    <t>7-5 4-6 7-6(2)</t>
  </si>
  <si>
    <t>Tim Henman</t>
  </si>
  <si>
    <t>5-7 6-3 6-4</t>
  </si>
  <si>
    <t>6-2 2-6 7-5</t>
  </si>
  <si>
    <t>Davis Cup G1 R1: ISR vs SCG</t>
  </si>
  <si>
    <t>Noam Okun</t>
  </si>
  <si>
    <t>7-6(2) 7-6(6) 6-2</t>
  </si>
  <si>
    <t>6-1 6-2 7-6(3)</t>
  </si>
  <si>
    <t>Zagreb</t>
  </si>
  <si>
    <t>6-7(6) 6-3 6-4</t>
  </si>
  <si>
    <t>Ilija Bozoljac</t>
  </si>
  <si>
    <t>Robin Vik</t>
  </si>
  <si>
    <t>6-2 1-6 6-3 6-2</t>
  </si>
  <si>
    <t>13/19</t>
  </si>
  <si>
    <t>Mariano Puerta</t>
  </si>
  <si>
    <t>6-3 7-6(9)</t>
  </si>
  <si>
    <t>4-1 RET</t>
  </si>
  <si>
    <t>0:19</t>
  </si>
  <si>
    <t>Lyon</t>
  </si>
  <si>
    <t>7-6(4) 7-5</t>
  </si>
  <si>
    <t>Ricardo Mello</t>
  </si>
  <si>
    <t>6-1 4-6 6-7(2) 6-4 6-4</t>
  </si>
  <si>
    <t>3:04</t>
  </si>
  <si>
    <t>6-3 5-7 7-6(4) 6-3</t>
  </si>
  <si>
    <t>7-5 4-6 7-6(5) 0-6 7-5</t>
  </si>
  <si>
    <t>3:57</t>
  </si>
  <si>
    <t>3-6 7-6(7) 6-4</t>
  </si>
  <si>
    <t>10/15</t>
  </si>
  <si>
    <t>Alex Calatrava</t>
  </si>
  <si>
    <t>7-5 6-4 5-7 6-4</t>
  </si>
  <si>
    <t>2:51</t>
  </si>
  <si>
    <t>3-6 3-6 7-6(5) 7-6(3) 6-4</t>
  </si>
  <si>
    <t>4:08</t>
  </si>
  <si>
    <t>6-3 7-6(5) 6-3</t>
  </si>
  <si>
    <t>Q3</t>
  </si>
  <si>
    <t>Wesley Moodie</t>
  </si>
  <si>
    <t>4-6 6-0 6-7(2) 7-6(4) 6-3</t>
  </si>
  <si>
    <t>Q2</t>
  </si>
  <si>
    <t>Jimmy Wang</t>
  </si>
  <si>
    <t>Q1</t>
  </si>
  <si>
    <t>Brian Baker</t>
  </si>
  <si>
    <t>1-1 RET</t>
  </si>
  <si>
    <t>4-6 6-2 3-2 RET</t>
  </si>
  <si>
    <t>6-0 6-0 6-3</t>
  </si>
  <si>
    <t>Franco Ferreiro</t>
  </si>
  <si>
    <t>Glenn Weiner</t>
  </si>
  <si>
    <t>San Remo CH</t>
  </si>
  <si>
    <t>Francesco Aldi</t>
  </si>
  <si>
    <t>6-3 7-6(7)</t>
  </si>
  <si>
    <t>6-4 4-6 6-0</t>
  </si>
  <si>
    <t>Adrian Garcia</t>
  </si>
  <si>
    <t>6-1 4-2 RET</t>
  </si>
  <si>
    <t>Davis Cup G1 R2: SCG vs BEL</t>
  </si>
  <si>
    <t>1-6 7-5 6-7(3) 6-1 6-3</t>
  </si>
  <si>
    <t>6-3 6-3 3-6 6-2</t>
  </si>
  <si>
    <t>Monza CH</t>
  </si>
  <si>
    <t>Giorgio Galimberti</t>
  </si>
  <si>
    <t>Daniel Koellerer</t>
  </si>
  <si>
    <t>6-7(4) 6-3 6-4</t>
  </si>
  <si>
    <t>Valencia</t>
  </si>
  <si>
    <t>Antony Dupuis</t>
  </si>
  <si>
    <t>Davis Cup G1 R1: SCG vs ZIM</t>
  </si>
  <si>
    <t>Genius Chidzikwe</t>
  </si>
  <si>
    <t>6-4 6-0 6-4</t>
  </si>
  <si>
    <t>Pfungwa Mahefu</t>
  </si>
  <si>
    <t>Cherbourg CH</t>
  </si>
  <si>
    <t>7-5 6-7(5) 7-6(5)</t>
  </si>
  <si>
    <t>2-6 7-6(5) 6-1</t>
  </si>
  <si>
    <t>Arnaud Di Pasquale</t>
  </si>
  <si>
    <t>Belgrade CH</t>
  </si>
  <si>
    <t>Dick Norman</t>
  </si>
  <si>
    <t>Alexander Peya</t>
  </si>
  <si>
    <t>6-0 6-2 6-1</t>
  </si>
  <si>
    <t>Francesco Piccari</t>
  </si>
  <si>
    <t>Helsinki CH</t>
  </si>
  <si>
    <t>Takao Suzuki</t>
  </si>
  <si>
    <t>Leonardo Azzaro</t>
  </si>
  <si>
    <t>7-6(3) 6-4</t>
  </si>
  <si>
    <t>Bratislava CH</t>
  </si>
  <si>
    <t>Michal Mertinak</t>
  </si>
  <si>
    <t>Aachen CH</t>
  </si>
  <si>
    <t>Lars Burgsmuller</t>
  </si>
  <si>
    <t>6-4 3-6 6-4</t>
  </si>
  <si>
    <t>George Bastl</t>
  </si>
  <si>
    <t>Dennis Van Scheppingen</t>
  </si>
  <si>
    <t>4-6 7-5 6-4</t>
  </si>
  <si>
    <t>Bucharest</t>
  </si>
  <si>
    <t>Freudenstadt CH</t>
  </si>
  <si>
    <t>Jerome Haehnel</t>
  </si>
  <si>
    <t>5-7 6-3 6-2</t>
  </si>
  <si>
    <t>Jan Minar</t>
  </si>
  <si>
    <t>Manerbio CH</t>
  </si>
  <si>
    <t>Didac Perez</t>
  </si>
  <si>
    <t>Serbia &amp; Montenegro F5</t>
  </si>
  <si>
    <t>Darko Madjarovski</t>
  </si>
  <si>
    <t>Jerome Becker</t>
  </si>
  <si>
    <t>David Savic</t>
  </si>
  <si>
    <t>Goran Tosic</t>
  </si>
  <si>
    <t>Filippo Volandri</t>
  </si>
  <si>
    <t>Budapest CH</t>
  </si>
  <si>
    <t>Francisco Costa</t>
  </si>
  <si>
    <t>6-3 0-6 6-2</t>
  </si>
  <si>
    <t>Jaroslav Pospisil</t>
  </si>
  <si>
    <t>Kornel Bardoczky</t>
  </si>
  <si>
    <t>Hungary F2</t>
  </si>
  <si>
    <t>Melle Van Gemerden</t>
  </si>
  <si>
    <t>2-6 6-4 6-3</t>
  </si>
  <si>
    <t>Hungary F1</t>
  </si>
  <si>
    <t>Marko Tkalec</t>
  </si>
  <si>
    <t>Kamil Capkovic</t>
  </si>
  <si>
    <t>Christian Grunes</t>
  </si>
  <si>
    <t>3-6 6-4 6-4</t>
  </si>
  <si>
    <t>Herbert Wiltschnig</t>
  </si>
  <si>
    <t>Theodor Devoty</t>
  </si>
  <si>
    <t>Italy F4</t>
  </si>
  <si>
    <t>6-4 6-7(5) 6-2</t>
  </si>
  <si>
    <t>Andrej Kracman</t>
  </si>
  <si>
    <t>6-1 6-7(6) 6-2</t>
  </si>
  <si>
    <t>Victor Bruthans</t>
  </si>
  <si>
    <t>6-1 2-6 6-1</t>
  </si>
  <si>
    <t>Davis Cup G2 R1: SCG vs LAT</t>
  </si>
  <si>
    <t>Janis Skroderis</t>
  </si>
  <si>
    <t>Croatia F2</t>
  </si>
  <si>
    <t>Ivo Klec</t>
  </si>
  <si>
    <t>Croatia F1</t>
  </si>
  <si>
    <t>Jeroen Masson</t>
  </si>
  <si>
    <t>6-7(4) 7-5 6-3</t>
  </si>
  <si>
    <t>Uros Vico</t>
  </si>
  <si>
    <t>Stefan Wauters</t>
  </si>
  <si>
    <t>Clemens Trimmel</t>
  </si>
  <si>
    <t>5-7 6-2 6-1</t>
  </si>
  <si>
    <t>Serbia &amp; Montenegro F6</t>
  </si>
  <si>
    <t>Nicolas Renavand</t>
  </si>
  <si>
    <t>Ivan Cerovic</t>
  </si>
  <si>
    <t>Domenic Marafiote</t>
  </si>
  <si>
    <t>7-6(7) RET</t>
  </si>
  <si>
    <t>Gerard Solves</t>
  </si>
  <si>
    <t>Mohamed Mamoun</t>
  </si>
  <si>
    <t>6-7(5) 7-5 2-0 RET</t>
  </si>
  <si>
    <t>Serbia &amp; Montenegro F4</t>
  </si>
  <si>
    <t>Todor Enev</t>
  </si>
  <si>
    <t>Christopher Koderisch</t>
  </si>
  <si>
    <t>Ivan Bjelica</t>
  </si>
  <si>
    <t>Serbia &amp; Montenegro F3</t>
  </si>
  <si>
    <t>Cesar Ferrer Victoria</t>
  </si>
  <si>
    <t>Daniel Sebescen</t>
  </si>
  <si>
    <t>6-3 6-7(2) 6-4</t>
  </si>
  <si>
    <t>Serbia &amp; Montenegro F2</t>
  </si>
  <si>
    <t>Manuel Jorquera</t>
  </si>
  <si>
    <t>4-6 7-6(7) 6-2</t>
  </si>
  <si>
    <t>Germany F1A</t>
  </si>
  <si>
    <t>Alex Radulescu</t>
  </si>
  <si>
    <t>7-5 7-6(5)</t>
  </si>
  <si>
    <t>GS Title</t>
  </si>
  <si>
    <t>Total</t>
  </si>
  <si>
    <t>Winning Odds</t>
  </si>
  <si>
    <t>Matches</t>
  </si>
  <si>
    <t>Counts</t>
  </si>
  <si>
    <t>Win Counts</t>
  </si>
  <si>
    <t>Win Odds</t>
  </si>
  <si>
    <t>&lt;1</t>
  </si>
  <si>
    <t>&gt;=1</t>
  </si>
  <si>
    <t>Winning Counts</t>
  </si>
  <si>
    <t>Losing Counts</t>
  </si>
  <si>
    <t>Fewers Pts but Win</t>
  </si>
  <si>
    <t>BPSCnt</t>
  </si>
  <si>
    <t>Ratio</t>
  </si>
  <si>
    <t>BPCCnt</t>
  </si>
  <si>
    <t>BPCnt1</t>
  </si>
  <si>
    <t>BPCnt2</t>
  </si>
  <si>
    <t>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</si>
</sst>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15" fontId="0" fillId="0" borderId="0" xfId="0" applyNumberFormat="1"/>
    <xf numFmtId="10" fontId="0" fillId="0" borderId="0" xfId="0" applyNumberFormat="1"/>
    <xf numFmtId="1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Winning Odds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Stats!$B$8:$B$9</c:f>
              <c:strCache>
                <c:ptCount val="2"/>
                <c:pt idx="0">
                  <c:v>Hard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Stats!$A$10:$A$29</c:f>
              <c:numCache>
                <c:formatCode>m/d/yyyy</c:formatCode>
                <c:ptCount val="20"/>
                <c:pt idx="0">
                  <c:v>44562</c:v>
                </c:pt>
                <c:pt idx="1">
                  <c:v>44197</c:v>
                </c:pt>
                <c:pt idx="2">
                  <c:v>43831</c:v>
                </c:pt>
                <c:pt idx="3">
                  <c:v>43466</c:v>
                </c:pt>
                <c:pt idx="4">
                  <c:v>43101</c:v>
                </c:pt>
                <c:pt idx="5">
                  <c:v>42736</c:v>
                </c:pt>
                <c:pt idx="6">
                  <c:v>42370</c:v>
                </c:pt>
                <c:pt idx="7">
                  <c:v>42005</c:v>
                </c:pt>
                <c:pt idx="8">
                  <c:v>41640</c:v>
                </c:pt>
                <c:pt idx="9">
                  <c:v>41275</c:v>
                </c:pt>
                <c:pt idx="10">
                  <c:v>40909</c:v>
                </c:pt>
                <c:pt idx="11">
                  <c:v>40544</c:v>
                </c:pt>
                <c:pt idx="12">
                  <c:v>40179</c:v>
                </c:pt>
                <c:pt idx="13">
                  <c:v>39814</c:v>
                </c:pt>
                <c:pt idx="14">
                  <c:v>39448</c:v>
                </c:pt>
                <c:pt idx="15">
                  <c:v>39083</c:v>
                </c:pt>
                <c:pt idx="16">
                  <c:v>38718</c:v>
                </c:pt>
                <c:pt idx="17">
                  <c:v>38353</c:v>
                </c:pt>
                <c:pt idx="18">
                  <c:v>37987</c:v>
                </c:pt>
                <c:pt idx="19">
                  <c:v>37622</c:v>
                </c:pt>
              </c:numCache>
            </c:numRef>
          </c:cat>
          <c:val>
            <c:numRef>
              <c:f>Stats!$B$10:$B$29</c:f>
              <c:numCache>
                <c:formatCode>General</c:formatCode>
                <c:ptCount val="20"/>
                <c:pt idx="0">
                  <c:v>0.88888888888888884</c:v>
                </c:pt>
                <c:pt idx="1">
                  <c:v>0.88571428571428568</c:v>
                </c:pt>
                <c:pt idx="2">
                  <c:v>0.88235294117647056</c:v>
                </c:pt>
                <c:pt idx="3">
                  <c:v>0.82051282051282048</c:v>
                </c:pt>
                <c:pt idx="4">
                  <c:v>0.80952380952380953</c:v>
                </c:pt>
                <c:pt idx="5">
                  <c:v>0.8</c:v>
                </c:pt>
                <c:pt idx="6">
                  <c:v>0.88888888888888884</c:v>
                </c:pt>
                <c:pt idx="7">
                  <c:v>0.92307692307692313</c:v>
                </c:pt>
                <c:pt idx="8">
                  <c:v>0.88</c:v>
                </c:pt>
                <c:pt idx="9">
                  <c:v>0.91379310344827591</c:v>
                </c:pt>
                <c:pt idx="10">
                  <c:v>0.90909090909090906</c:v>
                </c:pt>
                <c:pt idx="11">
                  <c:v>0.88461538461538458</c:v>
                </c:pt>
                <c:pt idx="12">
                  <c:v>0.78947368421052633</c:v>
                </c:pt>
                <c:pt idx="13">
                  <c:v>0.828125</c:v>
                </c:pt>
                <c:pt idx="14">
                  <c:v>0.78181818181818186</c:v>
                </c:pt>
                <c:pt idx="15">
                  <c:v>0.78181818181818186</c:v>
                </c:pt>
                <c:pt idx="16">
                  <c:v>0.65384615384615385</c:v>
                </c:pt>
                <c:pt idx="17">
                  <c:v>0.66666666666666663</c:v>
                </c:pt>
                <c:pt idx="18">
                  <c:v>0.55555555555555558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4-4346-9AC6-1C2B44058222}"/>
            </c:ext>
          </c:extLst>
        </c:ser>
        <c:ser>
          <c:idx val="1"/>
          <c:order val="1"/>
          <c:tx>
            <c:strRef>
              <c:f>Stats!$C$8:$C$9</c:f>
              <c:strCache>
                <c:ptCount val="2"/>
                <c:pt idx="0">
                  <c:v>Grass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Stats!$A$10:$A$29</c:f>
              <c:numCache>
                <c:formatCode>m/d/yyyy</c:formatCode>
                <c:ptCount val="20"/>
                <c:pt idx="0">
                  <c:v>44562</c:v>
                </c:pt>
                <c:pt idx="1">
                  <c:v>44197</c:v>
                </c:pt>
                <c:pt idx="2">
                  <c:v>43831</c:v>
                </c:pt>
                <c:pt idx="3">
                  <c:v>43466</c:v>
                </c:pt>
                <c:pt idx="4">
                  <c:v>43101</c:v>
                </c:pt>
                <c:pt idx="5">
                  <c:v>42736</c:v>
                </c:pt>
                <c:pt idx="6">
                  <c:v>42370</c:v>
                </c:pt>
                <c:pt idx="7">
                  <c:v>42005</c:v>
                </c:pt>
                <c:pt idx="8">
                  <c:v>41640</c:v>
                </c:pt>
                <c:pt idx="9">
                  <c:v>41275</c:v>
                </c:pt>
                <c:pt idx="10">
                  <c:v>40909</c:v>
                </c:pt>
                <c:pt idx="11">
                  <c:v>40544</c:v>
                </c:pt>
                <c:pt idx="12">
                  <c:v>40179</c:v>
                </c:pt>
                <c:pt idx="13">
                  <c:v>39814</c:v>
                </c:pt>
                <c:pt idx="14">
                  <c:v>39448</c:v>
                </c:pt>
                <c:pt idx="15">
                  <c:v>39083</c:v>
                </c:pt>
                <c:pt idx="16">
                  <c:v>38718</c:v>
                </c:pt>
                <c:pt idx="17">
                  <c:v>38353</c:v>
                </c:pt>
                <c:pt idx="18">
                  <c:v>37987</c:v>
                </c:pt>
                <c:pt idx="19">
                  <c:v>37622</c:v>
                </c:pt>
              </c:numCache>
            </c:numRef>
          </c:cat>
          <c:val>
            <c:numRef>
              <c:f>Stats!$C$10:$C$29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0.91666666666666663</c:v>
                </c:pt>
                <c:pt idx="5">
                  <c:v>0.88888888888888884</c:v>
                </c:pt>
                <c:pt idx="6">
                  <c:v>0.66666666666666663</c:v>
                </c:pt>
                <c:pt idx="7">
                  <c:v>1</c:v>
                </c:pt>
                <c:pt idx="8">
                  <c:v>1</c:v>
                </c:pt>
                <c:pt idx="9">
                  <c:v>0.8571428571428571</c:v>
                </c:pt>
                <c:pt idx="10">
                  <c:v>0.75</c:v>
                </c:pt>
                <c:pt idx="11">
                  <c:v>1</c:v>
                </c:pt>
                <c:pt idx="12">
                  <c:v>0.75</c:v>
                </c:pt>
                <c:pt idx="13">
                  <c:v>0.8</c:v>
                </c:pt>
                <c:pt idx="14">
                  <c:v>0.7142857142857143</c:v>
                </c:pt>
                <c:pt idx="15">
                  <c:v>0.75</c:v>
                </c:pt>
                <c:pt idx="16">
                  <c:v>0.66666666666666663</c:v>
                </c:pt>
                <c:pt idx="17">
                  <c:v>0.83333333333333337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4-4346-9AC6-1C2B44058222}"/>
            </c:ext>
          </c:extLst>
        </c:ser>
        <c:ser>
          <c:idx val="2"/>
          <c:order val="2"/>
          <c:tx>
            <c:strRef>
              <c:f>Stats!$D$8:$D$9</c:f>
              <c:strCache>
                <c:ptCount val="2"/>
                <c:pt idx="0">
                  <c:v>Clay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Stats!$A$10:$A$29</c:f>
              <c:numCache>
                <c:formatCode>m/d/yyyy</c:formatCode>
                <c:ptCount val="20"/>
                <c:pt idx="0">
                  <c:v>44562</c:v>
                </c:pt>
                <c:pt idx="1">
                  <c:v>44197</c:v>
                </c:pt>
                <c:pt idx="2">
                  <c:v>43831</c:v>
                </c:pt>
                <c:pt idx="3">
                  <c:v>43466</c:v>
                </c:pt>
                <c:pt idx="4">
                  <c:v>43101</c:v>
                </c:pt>
                <c:pt idx="5">
                  <c:v>42736</c:v>
                </c:pt>
                <c:pt idx="6">
                  <c:v>42370</c:v>
                </c:pt>
                <c:pt idx="7">
                  <c:v>42005</c:v>
                </c:pt>
                <c:pt idx="8">
                  <c:v>41640</c:v>
                </c:pt>
                <c:pt idx="9">
                  <c:v>41275</c:v>
                </c:pt>
                <c:pt idx="10">
                  <c:v>40909</c:v>
                </c:pt>
                <c:pt idx="11">
                  <c:v>40544</c:v>
                </c:pt>
                <c:pt idx="12">
                  <c:v>40179</c:v>
                </c:pt>
                <c:pt idx="13">
                  <c:v>39814</c:v>
                </c:pt>
                <c:pt idx="14">
                  <c:v>39448</c:v>
                </c:pt>
                <c:pt idx="15">
                  <c:v>39083</c:v>
                </c:pt>
                <c:pt idx="16">
                  <c:v>38718</c:v>
                </c:pt>
                <c:pt idx="17">
                  <c:v>38353</c:v>
                </c:pt>
                <c:pt idx="18">
                  <c:v>37987</c:v>
                </c:pt>
                <c:pt idx="19">
                  <c:v>37622</c:v>
                </c:pt>
              </c:numCache>
            </c:numRef>
          </c:cat>
          <c:val>
            <c:numRef>
              <c:f>Stats!$D$10:$D$29</c:f>
              <c:numCache>
                <c:formatCode>General</c:formatCode>
                <c:ptCount val="20"/>
                <c:pt idx="0">
                  <c:v>0.78947368421052633</c:v>
                </c:pt>
                <c:pt idx="1">
                  <c:v>0.8571428571428571</c:v>
                </c:pt>
                <c:pt idx="2">
                  <c:v>0.91666666666666663</c:v>
                </c:pt>
                <c:pt idx="3">
                  <c:v>0.84210526315789469</c:v>
                </c:pt>
                <c:pt idx="4">
                  <c:v>0.6875</c:v>
                </c:pt>
                <c:pt idx="5">
                  <c:v>0.76470588235294112</c:v>
                </c:pt>
                <c:pt idx="6">
                  <c:v>0.88888888888888884</c:v>
                </c:pt>
                <c:pt idx="7">
                  <c:v>0.94117647058823528</c:v>
                </c:pt>
                <c:pt idx="8">
                  <c:v>0.875</c:v>
                </c:pt>
                <c:pt idx="9">
                  <c:v>0.83333333333333337</c:v>
                </c:pt>
                <c:pt idx="10">
                  <c:v>0.8</c:v>
                </c:pt>
                <c:pt idx="11">
                  <c:v>0.95</c:v>
                </c:pt>
                <c:pt idx="12">
                  <c:v>0.75</c:v>
                </c:pt>
                <c:pt idx="13">
                  <c:v>0.73913043478260865</c:v>
                </c:pt>
                <c:pt idx="14">
                  <c:v>0.84210526315789469</c:v>
                </c:pt>
                <c:pt idx="15">
                  <c:v>0.79166666666666663</c:v>
                </c:pt>
                <c:pt idx="16">
                  <c:v>0.73684210526315785</c:v>
                </c:pt>
                <c:pt idx="17">
                  <c:v>0.7</c:v>
                </c:pt>
                <c:pt idx="18">
                  <c:v>0.7857142857142857</c:v>
                </c:pt>
                <c:pt idx="19">
                  <c:v>0.73333333333333328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4-4346-9AC6-1C2B44058222}"/>
            </c:ext>
          </c:extLst>
        </c:ser>
        <c:ser>
          <c:idx val="3"/>
          <c:order val="3"/>
          <c:tx>
            <c:strRef>
              <c:f>Stats!$E$8:$E$9</c:f>
              <c:strCache>
                <c:ptCount val="2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Stats!$A$10:$A$29</c:f>
              <c:numCache>
                <c:formatCode>m/d/yyyy</c:formatCode>
                <c:ptCount val="20"/>
                <c:pt idx="0">
                  <c:v>44562</c:v>
                </c:pt>
                <c:pt idx="1">
                  <c:v>44197</c:v>
                </c:pt>
                <c:pt idx="2">
                  <c:v>43831</c:v>
                </c:pt>
                <c:pt idx="3">
                  <c:v>43466</c:v>
                </c:pt>
                <c:pt idx="4">
                  <c:v>43101</c:v>
                </c:pt>
                <c:pt idx="5">
                  <c:v>42736</c:v>
                </c:pt>
                <c:pt idx="6">
                  <c:v>42370</c:v>
                </c:pt>
                <c:pt idx="7">
                  <c:v>42005</c:v>
                </c:pt>
                <c:pt idx="8">
                  <c:v>41640</c:v>
                </c:pt>
                <c:pt idx="9">
                  <c:v>41275</c:v>
                </c:pt>
                <c:pt idx="10">
                  <c:v>40909</c:v>
                </c:pt>
                <c:pt idx="11">
                  <c:v>40544</c:v>
                </c:pt>
                <c:pt idx="12">
                  <c:v>40179</c:v>
                </c:pt>
                <c:pt idx="13">
                  <c:v>39814</c:v>
                </c:pt>
                <c:pt idx="14">
                  <c:v>39448</c:v>
                </c:pt>
                <c:pt idx="15">
                  <c:v>39083</c:v>
                </c:pt>
                <c:pt idx="16">
                  <c:v>38718</c:v>
                </c:pt>
                <c:pt idx="17">
                  <c:v>38353</c:v>
                </c:pt>
                <c:pt idx="18">
                  <c:v>37987</c:v>
                </c:pt>
                <c:pt idx="19">
                  <c:v>37622</c:v>
                </c:pt>
              </c:numCache>
            </c:numRef>
          </c:cat>
          <c:val>
            <c:numRef>
              <c:f>Stats!$E$10:$E$29</c:f>
              <c:numCache>
                <c:formatCode>General</c:formatCode>
                <c:ptCount val="20"/>
                <c:pt idx="0">
                  <c:v>0.86363636363636365</c:v>
                </c:pt>
                <c:pt idx="1">
                  <c:v>0.88888888888888884</c:v>
                </c:pt>
                <c:pt idx="2">
                  <c:v>0.89130434782608692</c:v>
                </c:pt>
                <c:pt idx="3">
                  <c:v>0.84615384615384615</c:v>
                </c:pt>
                <c:pt idx="4">
                  <c:v>0.8</c:v>
                </c:pt>
                <c:pt idx="5">
                  <c:v>0.80487804878048785</c:v>
                </c:pt>
                <c:pt idx="6">
                  <c:v>0.88</c:v>
                </c:pt>
                <c:pt idx="7">
                  <c:v>0.93258426966292129</c:v>
                </c:pt>
                <c:pt idx="8">
                  <c:v>0.8904109589041096</c:v>
                </c:pt>
                <c:pt idx="9">
                  <c:v>0.89156626506024095</c:v>
                </c:pt>
                <c:pt idx="10">
                  <c:v>0.86206896551724133</c:v>
                </c:pt>
                <c:pt idx="11">
                  <c:v>0.91139240506329111</c:v>
                </c:pt>
                <c:pt idx="12">
                  <c:v>0.77777777777777779</c:v>
                </c:pt>
                <c:pt idx="13">
                  <c:v>0.80412371134020622</c:v>
                </c:pt>
                <c:pt idx="14">
                  <c:v>0.79012345679012341</c:v>
                </c:pt>
                <c:pt idx="15">
                  <c:v>0.7816091954022989</c:v>
                </c:pt>
                <c:pt idx="16">
                  <c:v>0.68965517241379315</c:v>
                </c:pt>
                <c:pt idx="17">
                  <c:v>0.69565217391304346</c:v>
                </c:pt>
                <c:pt idx="18">
                  <c:v>0.73913043478260865</c:v>
                </c:pt>
                <c:pt idx="19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E4-4346-9AC6-1C2B44058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273264"/>
        <c:axId val="382269936"/>
      </c:lineChart>
      <c:dateAx>
        <c:axId val="382273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69936"/>
        <c:crosses val="autoZero"/>
        <c:auto val="1"/>
        <c:lblOffset val="100"/>
        <c:baseTimeUnit val="years"/>
      </c:dateAx>
      <c:valAx>
        <c:axId val="3822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346074</xdr:colOff>
      <xdr:row>3</xdr:row>
      <xdr:rowOff>38100</xdr:rowOff>
    </xdr:from>
    <xdr:to>
      <xdr:col>18</xdr:col>
      <xdr:colOff>355599</xdr:colOff>
      <xdr:row>23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32FAD-519C-CAA1-384B-4D9B7E83A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36"/>
  <sheetViews>
    <sheetView tabSelected="1" topLeftCell="Q1" workbookViewId="0">
      <selection activeCell="AD11" sqref="AD11"/>
    </sheetView>
  </sheetViews>
  <sheetFormatPr defaultRowHeight="14.5" x14ac:dyDescent="0.35"/>
  <cols>
    <col min="1" max="1" width="9.7265625" bestFit="1" customWidth="1"/>
    <col min="21" max="21" width="10.36328125" style="5" bestFit="1" customWidth="1"/>
    <col min="22" max="24" width="8.7265625" style="5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W1" s="5" t="s">
        <v>1556</v>
      </c>
      <c r="X1" s="5" t="s">
        <v>1559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s="1" t="s">
        <v>25</v>
      </c>
      <c r="AE1" s="5" t="s">
        <v>1558</v>
      </c>
      <c r="AF1" s="5" t="s">
        <v>1560</v>
      </c>
      <c r="AG1" t="s">
        <v>26</v>
      </c>
      <c r="AH1" t="s">
        <v>27</v>
      </c>
      <c r="AI1" t="s">
        <v>28</v>
      </c>
      <c r="AJ1" t="s">
        <v>29</v>
      </c>
      <c r="AK1" t="s">
        <v>1561</v>
      </c>
      <c r="AL1" t="s">
        <v>30</v>
      </c>
      <c r="AM1" t="s">
        <v>31</v>
      </c>
      <c r="AN1" t="s">
        <v>32</v>
      </c>
      <c r="AO1" s="1" t="s">
        <v>33</v>
      </c>
    </row>
    <row r="2" spans="1:41" x14ac:dyDescent="0.35">
      <c r="A2" s="2">
        <v>44863</v>
      </c>
      <c r="B2" t="s">
        <v>34</v>
      </c>
      <c r="C2">
        <v>3</v>
      </c>
      <c r="D2" t="s">
        <v>35</v>
      </c>
      <c r="E2" t="s">
        <v>36</v>
      </c>
      <c r="F2">
        <v>7</v>
      </c>
      <c r="G2">
        <v>5</v>
      </c>
      <c r="H2">
        <v>1</v>
      </c>
      <c r="I2">
        <v>6</v>
      </c>
      <c r="J2">
        <v>5</v>
      </c>
      <c r="K2" t="s">
        <v>37</v>
      </c>
      <c r="L2" t="s">
        <v>38</v>
      </c>
      <c r="M2" s="1" t="s">
        <v>39</v>
      </c>
      <c r="N2">
        <v>1.7</v>
      </c>
      <c r="O2" s="3">
        <v>0.14099999999999999</v>
      </c>
      <c r="P2" s="3">
        <v>0</v>
      </c>
      <c r="Q2" s="3">
        <v>0.628</v>
      </c>
      <c r="R2" s="3">
        <v>0.83699999999999997</v>
      </c>
      <c r="S2" s="3">
        <v>0.72399999999999998</v>
      </c>
      <c r="T2" s="1" t="s">
        <v>40</v>
      </c>
      <c r="U2" s="5">
        <f>IFERROR(_xlfn.NUMBERVALUE(LEFT(T2, FIND( "/", T2) - 1)),0)</f>
        <v>0</v>
      </c>
      <c r="V2" s="5">
        <f>IFERROR(_xlfn.NUMBERVALUE(RIGHT(T2, LEN(T2) - FIND("/",T2))),0)</f>
        <v>2</v>
      </c>
      <c r="W2" s="5">
        <f>_xlfn.NUMBERVALUE(LEFT(T2, FIND( "/", T2) - 1))</f>
        <v>0</v>
      </c>
      <c r="X2" s="5">
        <f>_xlfn.NUMBERVALUE(RIGHT(T2, LEN(T2) - FIND( "/", T2)))</f>
        <v>2</v>
      </c>
      <c r="Y2" s="3">
        <v>0.55700000000000005</v>
      </c>
      <c r="Z2" s="3">
        <v>0.34799999999999998</v>
      </c>
      <c r="AA2" s="3">
        <v>0.10100000000000001</v>
      </c>
      <c r="AB2" s="3">
        <v>0.27900000000000003</v>
      </c>
      <c r="AC2" s="3">
        <v>0.5</v>
      </c>
      <c r="AD2" s="1" t="s">
        <v>41</v>
      </c>
      <c r="AE2" s="5">
        <f>_xlfn.NUMBERVALUE(LEFT(AD2, FIND( "/", AD2) - 1))</f>
        <v>2</v>
      </c>
      <c r="AF2" s="5">
        <f>_xlfn.NUMBERVALUE(RIGHT(AD2, LEN(AD2) - FIND( "/", AD2)))</f>
        <v>6</v>
      </c>
      <c r="AG2">
        <v>167</v>
      </c>
      <c r="AH2">
        <v>11</v>
      </c>
      <c r="AI2">
        <v>0</v>
      </c>
      <c r="AJ2">
        <v>78</v>
      </c>
      <c r="AK2">
        <f>AG2-AJ2</f>
        <v>89</v>
      </c>
      <c r="AL2">
        <v>49</v>
      </c>
      <c r="AM2">
        <v>29</v>
      </c>
      <c r="AN2">
        <v>9</v>
      </c>
      <c r="AO2" s="1" t="s">
        <v>42</v>
      </c>
    </row>
    <row r="3" spans="1:41" x14ac:dyDescent="0.35">
      <c r="A3" s="2">
        <v>44863</v>
      </c>
      <c r="B3" t="s">
        <v>34</v>
      </c>
      <c r="C3">
        <v>3</v>
      </c>
      <c r="D3" t="s">
        <v>35</v>
      </c>
      <c r="E3" t="s">
        <v>43</v>
      </c>
      <c r="F3">
        <v>7</v>
      </c>
      <c r="G3">
        <v>23</v>
      </c>
      <c r="H3">
        <v>1</v>
      </c>
      <c r="I3">
        <v>6</v>
      </c>
      <c r="K3" t="s">
        <v>37</v>
      </c>
      <c r="L3" t="s">
        <v>44</v>
      </c>
      <c r="M3" s="1" t="s">
        <v>45</v>
      </c>
      <c r="N3">
        <v>2.39</v>
      </c>
      <c r="O3" s="3">
        <v>7.9000000000000001E-2</v>
      </c>
      <c r="P3" s="3">
        <v>0</v>
      </c>
      <c r="Q3" s="3">
        <v>0.55300000000000005</v>
      </c>
      <c r="R3" s="3">
        <v>0.85699999999999998</v>
      </c>
      <c r="S3" s="3">
        <v>0.64700000000000002</v>
      </c>
      <c r="T3" s="1" t="s">
        <v>46</v>
      </c>
      <c r="U3" s="5">
        <f t="shared" ref="U3:U66" si="0">IFERROR(_xlfn.NUMBERVALUE(LEFT(T3, FIND( "/", T3) - 1)),0)</f>
        <v>0</v>
      </c>
      <c r="V3" s="5">
        <f t="shared" ref="V3:V66" si="1">IFERROR(_xlfn.NUMBERVALUE(RIGHT(T3, LEN(T3) - FIND("/",T3))),0)</f>
        <v>1</v>
      </c>
      <c r="W3" s="5">
        <f t="shared" ref="W3:W14" si="2">_xlfn.NUMBERVALUE(LEFT(T3, FIND( "/", T3) - 1))</f>
        <v>0</v>
      </c>
      <c r="X3" s="5">
        <f t="shared" ref="X3:X14" si="3">_xlfn.NUMBERVALUE(RIGHT(T3, LEN(T3) - FIND( "/", T3)))</f>
        <v>1</v>
      </c>
      <c r="Y3" s="3">
        <v>0.64800000000000002</v>
      </c>
      <c r="Z3" s="3">
        <v>0.56599999999999995</v>
      </c>
      <c r="AA3" s="3">
        <v>3.7999999999999999E-2</v>
      </c>
      <c r="AB3" s="3">
        <v>0.54500000000000004</v>
      </c>
      <c r="AC3" s="3">
        <v>0.6</v>
      </c>
      <c r="AD3" s="1" t="s">
        <v>47</v>
      </c>
      <c r="AE3" s="5">
        <f t="shared" ref="AE3:AE14" si="4">_xlfn.NUMBERVALUE(LEFT(AD3, FIND( "/", AD3) - 1))</f>
        <v>5</v>
      </c>
      <c r="AF3" s="5">
        <f t="shared" ref="AF3:AF14" si="5">_xlfn.NUMBERVALUE(RIGHT(AD3, LEN(AD3) - FIND( "/", AD3)))</f>
        <v>11</v>
      </c>
      <c r="AG3">
        <v>91</v>
      </c>
      <c r="AH3">
        <v>3</v>
      </c>
      <c r="AI3">
        <v>0</v>
      </c>
      <c r="AJ3">
        <v>38</v>
      </c>
      <c r="AK3">
        <f t="shared" ref="AK3:AK66" si="6">AG3-AJ3</f>
        <v>53</v>
      </c>
      <c r="AL3">
        <v>21</v>
      </c>
      <c r="AM3">
        <v>17</v>
      </c>
      <c r="AN3">
        <v>2</v>
      </c>
      <c r="AO3" s="1" t="s">
        <v>48</v>
      </c>
    </row>
    <row r="4" spans="1:41" x14ac:dyDescent="0.35">
      <c r="A4" s="2">
        <v>44863</v>
      </c>
      <c r="B4" t="s">
        <v>34</v>
      </c>
      <c r="C4">
        <v>3</v>
      </c>
      <c r="D4" t="s">
        <v>35</v>
      </c>
      <c r="E4" t="s">
        <v>49</v>
      </c>
      <c r="F4">
        <v>7</v>
      </c>
      <c r="G4">
        <v>19</v>
      </c>
      <c r="H4">
        <v>1</v>
      </c>
      <c r="I4">
        <v>6</v>
      </c>
      <c r="K4" t="s">
        <v>37</v>
      </c>
      <c r="L4" t="s">
        <v>50</v>
      </c>
      <c r="M4" s="1" t="s">
        <v>51</v>
      </c>
      <c r="N4">
        <v>1.94</v>
      </c>
      <c r="O4" s="3">
        <v>4.2000000000000003E-2</v>
      </c>
      <c r="P4" s="3">
        <v>6.3E-2</v>
      </c>
      <c r="Q4" s="3">
        <v>0.58299999999999996</v>
      </c>
      <c r="R4" s="3">
        <v>0.85699999999999998</v>
      </c>
      <c r="S4" s="3">
        <v>0.55000000000000004</v>
      </c>
      <c r="T4" s="1" t="s">
        <v>46</v>
      </c>
      <c r="U4" s="5">
        <f t="shared" si="0"/>
        <v>0</v>
      </c>
      <c r="V4" s="5">
        <f t="shared" si="1"/>
        <v>1</v>
      </c>
      <c r="W4" s="5">
        <f t="shared" si="2"/>
        <v>0</v>
      </c>
      <c r="X4" s="5">
        <f t="shared" si="3"/>
        <v>1</v>
      </c>
      <c r="Y4" s="3">
        <v>0.61899999999999999</v>
      </c>
      <c r="Z4" s="3">
        <v>0.52600000000000002</v>
      </c>
      <c r="AA4" s="3">
        <v>3.5000000000000003E-2</v>
      </c>
      <c r="AB4" s="3">
        <v>0.36099999999999999</v>
      </c>
      <c r="AC4" s="3">
        <v>0.81</v>
      </c>
      <c r="AD4" s="1" t="s">
        <v>52</v>
      </c>
      <c r="AE4" s="5">
        <f t="shared" si="4"/>
        <v>4</v>
      </c>
      <c r="AF4" s="5">
        <f t="shared" si="5"/>
        <v>8</v>
      </c>
      <c r="AG4">
        <v>105</v>
      </c>
      <c r="AH4">
        <v>2</v>
      </c>
      <c r="AI4">
        <v>3</v>
      </c>
      <c r="AJ4">
        <v>48</v>
      </c>
      <c r="AK4">
        <f t="shared" si="6"/>
        <v>57</v>
      </c>
      <c r="AL4">
        <v>28</v>
      </c>
      <c r="AM4">
        <v>20</v>
      </c>
      <c r="AN4">
        <v>2</v>
      </c>
      <c r="AO4" s="1" t="s">
        <v>53</v>
      </c>
    </row>
    <row r="5" spans="1:41" x14ac:dyDescent="0.35">
      <c r="A5" s="2">
        <v>44863</v>
      </c>
      <c r="B5" t="s">
        <v>34</v>
      </c>
      <c r="C5">
        <v>3</v>
      </c>
      <c r="D5" t="s">
        <v>35</v>
      </c>
      <c r="E5" t="s">
        <v>54</v>
      </c>
      <c r="F5">
        <v>7</v>
      </c>
      <c r="G5">
        <v>34</v>
      </c>
      <c r="H5">
        <v>1</v>
      </c>
      <c r="I5">
        <v>6</v>
      </c>
      <c r="K5" t="s">
        <v>37</v>
      </c>
      <c r="L5" t="s">
        <v>55</v>
      </c>
      <c r="M5" s="1" t="s">
        <v>56</v>
      </c>
      <c r="N5">
        <v>3.23</v>
      </c>
      <c r="O5" s="3">
        <v>7.3999999999999996E-2</v>
      </c>
      <c r="P5" s="3">
        <v>3.6999999999999998E-2</v>
      </c>
      <c r="Q5" s="3">
        <v>0.70399999999999996</v>
      </c>
      <c r="R5" s="3">
        <v>0.92100000000000004</v>
      </c>
      <c r="S5" s="3">
        <v>0.81299999999999994</v>
      </c>
      <c r="T5" s="1" t="s">
        <v>57</v>
      </c>
      <c r="U5" s="5">
        <f t="shared" si="0"/>
        <v>0</v>
      </c>
      <c r="V5" s="5">
        <f t="shared" si="1"/>
        <v>0</v>
      </c>
      <c r="W5" s="5">
        <f t="shared" si="2"/>
        <v>0</v>
      </c>
      <c r="X5" s="5">
        <f t="shared" si="3"/>
        <v>0</v>
      </c>
      <c r="Y5" s="3">
        <v>0.57599999999999996</v>
      </c>
      <c r="Z5" s="3">
        <v>0.35899999999999999</v>
      </c>
      <c r="AA5" s="3">
        <v>0.192</v>
      </c>
      <c r="AB5" s="3">
        <v>0.23400000000000001</v>
      </c>
      <c r="AC5" s="3">
        <v>0.54800000000000004</v>
      </c>
      <c r="AD5" s="1" t="s">
        <v>58</v>
      </c>
      <c r="AE5" s="5">
        <f t="shared" si="4"/>
        <v>1</v>
      </c>
      <c r="AF5" s="5">
        <f t="shared" si="5"/>
        <v>5</v>
      </c>
      <c r="AG5">
        <v>132</v>
      </c>
      <c r="AH5">
        <v>4</v>
      </c>
      <c r="AI5">
        <v>2</v>
      </c>
      <c r="AJ5">
        <v>54</v>
      </c>
      <c r="AK5">
        <f t="shared" si="6"/>
        <v>78</v>
      </c>
      <c r="AL5">
        <v>38</v>
      </c>
      <c r="AM5">
        <v>16</v>
      </c>
      <c r="AN5">
        <v>15</v>
      </c>
      <c r="AO5" s="1" t="s">
        <v>59</v>
      </c>
    </row>
    <row r="6" spans="1:41" x14ac:dyDescent="0.35">
      <c r="A6" s="2">
        <v>44837</v>
      </c>
      <c r="B6" t="s">
        <v>60</v>
      </c>
      <c r="C6">
        <v>3</v>
      </c>
      <c r="D6" t="s">
        <v>35</v>
      </c>
      <c r="E6" t="s">
        <v>61</v>
      </c>
      <c r="F6">
        <v>7</v>
      </c>
      <c r="G6">
        <v>6</v>
      </c>
      <c r="H6">
        <v>1</v>
      </c>
      <c r="I6">
        <v>4</v>
      </c>
      <c r="J6">
        <v>3</v>
      </c>
      <c r="K6" t="s">
        <v>37</v>
      </c>
      <c r="L6" t="s">
        <v>38</v>
      </c>
      <c r="M6" s="1" t="s">
        <v>62</v>
      </c>
      <c r="N6">
        <v>2.38</v>
      </c>
      <c r="O6" s="3">
        <v>2.1000000000000001E-2</v>
      </c>
      <c r="P6" s="3">
        <v>0</v>
      </c>
      <c r="Q6" s="3">
        <v>0.79200000000000004</v>
      </c>
      <c r="R6" s="3">
        <v>0.86799999999999999</v>
      </c>
      <c r="S6" s="3">
        <v>0.8</v>
      </c>
      <c r="T6" s="1" t="s">
        <v>57</v>
      </c>
      <c r="U6" s="5">
        <f t="shared" si="0"/>
        <v>0</v>
      </c>
      <c r="V6" s="5">
        <f t="shared" si="1"/>
        <v>0</v>
      </c>
      <c r="W6" s="5">
        <f t="shared" si="2"/>
        <v>0</v>
      </c>
      <c r="X6" s="5">
        <f t="shared" si="3"/>
        <v>0</v>
      </c>
      <c r="Y6" s="3">
        <v>0.59799999999999998</v>
      </c>
      <c r="Z6" s="3">
        <v>0.34699999999999998</v>
      </c>
      <c r="AA6" s="3">
        <v>0.02</v>
      </c>
      <c r="AB6" s="3">
        <v>0.2</v>
      </c>
      <c r="AC6" s="3">
        <v>0.57899999999999996</v>
      </c>
      <c r="AD6" s="1" t="s">
        <v>63</v>
      </c>
      <c r="AE6" s="5">
        <f t="shared" si="4"/>
        <v>2</v>
      </c>
      <c r="AF6" s="5">
        <f t="shared" si="5"/>
        <v>5</v>
      </c>
      <c r="AG6">
        <v>97</v>
      </c>
      <c r="AH6">
        <v>1</v>
      </c>
      <c r="AI6">
        <v>0</v>
      </c>
      <c r="AJ6">
        <v>48</v>
      </c>
      <c r="AK6">
        <f t="shared" si="6"/>
        <v>49</v>
      </c>
      <c r="AL6">
        <v>38</v>
      </c>
      <c r="AM6">
        <v>10</v>
      </c>
      <c r="AN6">
        <v>1</v>
      </c>
      <c r="AO6" s="1" t="s">
        <v>64</v>
      </c>
    </row>
    <row r="7" spans="1:41" x14ac:dyDescent="0.35">
      <c r="A7" s="2">
        <v>44837</v>
      </c>
      <c r="B7" t="s">
        <v>60</v>
      </c>
      <c r="C7">
        <v>3</v>
      </c>
      <c r="D7" t="s">
        <v>35</v>
      </c>
      <c r="E7" t="s">
        <v>36</v>
      </c>
      <c r="F7">
        <v>7</v>
      </c>
      <c r="G7">
        <v>4</v>
      </c>
      <c r="H7">
        <v>1</v>
      </c>
      <c r="I7">
        <v>4</v>
      </c>
      <c r="J7">
        <v>2</v>
      </c>
      <c r="K7" t="s">
        <v>37</v>
      </c>
      <c r="L7" t="s">
        <v>65</v>
      </c>
      <c r="M7" s="1" t="s">
        <v>66</v>
      </c>
      <c r="N7">
        <v>0.82</v>
      </c>
      <c r="O7" s="3">
        <v>4.4999999999999998E-2</v>
      </c>
      <c r="P7" s="3">
        <v>0</v>
      </c>
      <c r="Q7" s="3">
        <v>0.627</v>
      </c>
      <c r="R7" s="3">
        <v>0.76200000000000001</v>
      </c>
      <c r="S7" s="3">
        <v>0.44</v>
      </c>
      <c r="T7" s="1" t="s">
        <v>40</v>
      </c>
      <c r="U7" s="5">
        <f t="shared" si="0"/>
        <v>0</v>
      </c>
      <c r="V7" s="5">
        <f t="shared" si="1"/>
        <v>2</v>
      </c>
      <c r="W7" s="5">
        <f t="shared" si="2"/>
        <v>0</v>
      </c>
      <c r="X7" s="5">
        <f t="shared" si="3"/>
        <v>2</v>
      </c>
      <c r="Y7" s="3">
        <v>0.47</v>
      </c>
      <c r="Z7" s="3">
        <v>0.29199999999999998</v>
      </c>
      <c r="AA7" s="3">
        <v>0.13800000000000001</v>
      </c>
      <c r="AB7" s="3">
        <v>0.26500000000000001</v>
      </c>
      <c r="AC7" s="3">
        <v>0.375</v>
      </c>
      <c r="AD7" s="1" t="s">
        <v>67</v>
      </c>
      <c r="AE7" s="5">
        <f t="shared" si="4"/>
        <v>1</v>
      </c>
      <c r="AF7" s="5">
        <f t="shared" si="5"/>
        <v>3</v>
      </c>
      <c r="AG7">
        <v>132</v>
      </c>
      <c r="AH7">
        <v>3</v>
      </c>
      <c r="AI7">
        <v>0</v>
      </c>
      <c r="AJ7">
        <v>67</v>
      </c>
      <c r="AK7">
        <f t="shared" si="6"/>
        <v>65</v>
      </c>
      <c r="AL7">
        <v>42</v>
      </c>
      <c r="AM7">
        <v>25</v>
      </c>
      <c r="AN7">
        <v>9</v>
      </c>
      <c r="AO7" s="1" t="s">
        <v>68</v>
      </c>
    </row>
    <row r="8" spans="1:41" x14ac:dyDescent="0.35">
      <c r="A8" s="2">
        <v>44837</v>
      </c>
      <c r="B8" t="s">
        <v>60</v>
      </c>
      <c r="C8">
        <v>3</v>
      </c>
      <c r="D8" t="s">
        <v>35</v>
      </c>
      <c r="E8" t="s">
        <v>43</v>
      </c>
      <c r="F8">
        <v>7</v>
      </c>
      <c r="G8">
        <v>18</v>
      </c>
      <c r="H8">
        <v>1</v>
      </c>
      <c r="I8">
        <v>4</v>
      </c>
      <c r="K8" t="s">
        <v>37</v>
      </c>
      <c r="L8" t="s">
        <v>50</v>
      </c>
      <c r="M8" s="1" t="s">
        <v>69</v>
      </c>
      <c r="N8">
        <v>1.87</v>
      </c>
      <c r="O8" s="3">
        <v>5.8999999999999997E-2</v>
      </c>
      <c r="P8" s="3">
        <v>0.02</v>
      </c>
      <c r="Q8" s="3">
        <v>0.66700000000000004</v>
      </c>
      <c r="R8" s="3">
        <v>0.85299999999999998</v>
      </c>
      <c r="S8" s="3">
        <v>0.58799999999999997</v>
      </c>
      <c r="T8" s="1" t="s">
        <v>70</v>
      </c>
      <c r="U8" s="5">
        <f t="shared" si="0"/>
        <v>1</v>
      </c>
      <c r="V8" s="5">
        <f t="shared" si="1"/>
        <v>2</v>
      </c>
      <c r="W8" s="5">
        <f t="shared" si="2"/>
        <v>1</v>
      </c>
      <c r="X8" s="5">
        <f t="shared" si="3"/>
        <v>2</v>
      </c>
      <c r="Y8" s="3">
        <v>0.59099999999999997</v>
      </c>
      <c r="Z8" s="3">
        <v>0.441</v>
      </c>
      <c r="AA8" s="3">
        <v>3.4000000000000002E-2</v>
      </c>
      <c r="AB8" s="3">
        <v>0.38200000000000001</v>
      </c>
      <c r="AC8" s="3">
        <v>0.52</v>
      </c>
      <c r="AD8" s="1" t="s">
        <v>71</v>
      </c>
      <c r="AE8" s="5">
        <f t="shared" si="4"/>
        <v>3</v>
      </c>
      <c r="AF8" s="5">
        <f t="shared" si="5"/>
        <v>5</v>
      </c>
      <c r="AG8">
        <v>110</v>
      </c>
      <c r="AH8">
        <v>3</v>
      </c>
      <c r="AI8">
        <v>1</v>
      </c>
      <c r="AJ8">
        <v>51</v>
      </c>
      <c r="AK8">
        <f t="shared" si="6"/>
        <v>59</v>
      </c>
      <c r="AL8">
        <v>34</v>
      </c>
      <c r="AM8">
        <v>17</v>
      </c>
      <c r="AN8">
        <v>2</v>
      </c>
      <c r="AO8" s="1" t="s">
        <v>72</v>
      </c>
    </row>
    <row r="9" spans="1:41" x14ac:dyDescent="0.35">
      <c r="A9" s="2">
        <v>44837</v>
      </c>
      <c r="B9" t="s">
        <v>60</v>
      </c>
      <c r="C9">
        <v>3</v>
      </c>
      <c r="D9" t="s">
        <v>35</v>
      </c>
      <c r="E9" t="s">
        <v>49</v>
      </c>
      <c r="F9">
        <v>7</v>
      </c>
      <c r="G9">
        <v>34</v>
      </c>
      <c r="H9">
        <v>1</v>
      </c>
      <c r="I9">
        <v>4</v>
      </c>
      <c r="K9" t="s">
        <v>37</v>
      </c>
      <c r="L9" t="s">
        <v>73</v>
      </c>
      <c r="M9" s="1" t="s">
        <v>74</v>
      </c>
      <c r="N9">
        <v>1.78</v>
      </c>
      <c r="O9" s="3">
        <v>9.8000000000000004E-2</v>
      </c>
      <c r="P9" s="3">
        <v>0</v>
      </c>
      <c r="Q9" s="3">
        <v>0.78400000000000003</v>
      </c>
      <c r="R9" s="3">
        <v>0.8</v>
      </c>
      <c r="S9" s="3">
        <v>0.45500000000000002</v>
      </c>
      <c r="T9" s="1" t="s">
        <v>75</v>
      </c>
      <c r="U9" s="5">
        <f t="shared" si="0"/>
        <v>2</v>
      </c>
      <c r="V9" s="5">
        <f t="shared" si="1"/>
        <v>2</v>
      </c>
      <c r="W9" s="5">
        <f t="shared" si="2"/>
        <v>2</v>
      </c>
      <c r="X9" s="5">
        <f t="shared" si="3"/>
        <v>2</v>
      </c>
      <c r="Y9" s="3">
        <v>0.62</v>
      </c>
      <c r="Z9" s="3">
        <v>0.48799999999999999</v>
      </c>
      <c r="AA9" s="3">
        <v>4.9000000000000002E-2</v>
      </c>
      <c r="AB9" s="3">
        <v>0.40699999999999997</v>
      </c>
      <c r="AC9" s="3">
        <v>0.64300000000000002</v>
      </c>
      <c r="AD9" s="1" t="s">
        <v>76</v>
      </c>
      <c r="AE9" s="5">
        <f t="shared" si="4"/>
        <v>4</v>
      </c>
      <c r="AF9" s="5">
        <f t="shared" si="5"/>
        <v>5</v>
      </c>
      <c r="AG9">
        <v>92</v>
      </c>
      <c r="AH9">
        <v>5</v>
      </c>
      <c r="AI9">
        <v>0</v>
      </c>
      <c r="AJ9">
        <v>51</v>
      </c>
      <c r="AK9">
        <f t="shared" si="6"/>
        <v>41</v>
      </c>
      <c r="AL9">
        <v>40</v>
      </c>
      <c r="AM9">
        <v>11</v>
      </c>
      <c r="AN9">
        <v>2</v>
      </c>
      <c r="AO9" s="1" t="s">
        <v>77</v>
      </c>
    </row>
    <row r="10" spans="1:41" x14ac:dyDescent="0.35">
      <c r="A10" s="2">
        <v>44837</v>
      </c>
      <c r="B10" t="s">
        <v>60</v>
      </c>
      <c r="C10">
        <v>3</v>
      </c>
      <c r="D10" t="s">
        <v>35</v>
      </c>
      <c r="E10" t="s">
        <v>54</v>
      </c>
      <c r="F10">
        <v>7</v>
      </c>
      <c r="G10">
        <v>81</v>
      </c>
      <c r="H10">
        <v>1</v>
      </c>
      <c r="I10">
        <v>4</v>
      </c>
      <c r="K10" t="s">
        <v>37</v>
      </c>
      <c r="L10" t="s">
        <v>78</v>
      </c>
      <c r="M10" s="1" t="s">
        <v>79</v>
      </c>
      <c r="N10">
        <v>3.31</v>
      </c>
      <c r="O10" s="3">
        <v>0.114</v>
      </c>
      <c r="P10" s="3">
        <v>0</v>
      </c>
      <c r="Q10" s="3">
        <v>0.6</v>
      </c>
      <c r="R10" s="3">
        <v>0.81</v>
      </c>
      <c r="S10" s="3">
        <v>0.85699999999999998</v>
      </c>
      <c r="T10" s="1" t="s">
        <v>57</v>
      </c>
      <c r="U10" s="5">
        <f t="shared" si="0"/>
        <v>0</v>
      </c>
      <c r="V10" s="5">
        <f t="shared" si="1"/>
        <v>0</v>
      </c>
      <c r="W10" s="5">
        <f t="shared" si="2"/>
        <v>0</v>
      </c>
      <c r="X10" s="5">
        <f t="shared" si="3"/>
        <v>0</v>
      </c>
      <c r="Y10" s="3">
        <v>0.68400000000000005</v>
      </c>
      <c r="Z10" s="3">
        <v>0.56799999999999995</v>
      </c>
      <c r="AA10" s="3">
        <v>2.3E-2</v>
      </c>
      <c r="AB10" s="3">
        <v>0.53100000000000003</v>
      </c>
      <c r="AC10" s="3">
        <v>0.66700000000000004</v>
      </c>
      <c r="AD10" s="1" t="s">
        <v>80</v>
      </c>
      <c r="AE10" s="5">
        <f t="shared" si="4"/>
        <v>5</v>
      </c>
      <c r="AF10" s="5">
        <f t="shared" si="5"/>
        <v>8</v>
      </c>
      <c r="AG10">
        <v>79</v>
      </c>
      <c r="AH10">
        <v>4</v>
      </c>
      <c r="AI10">
        <v>0</v>
      </c>
      <c r="AJ10">
        <v>35</v>
      </c>
      <c r="AK10">
        <f t="shared" si="6"/>
        <v>44</v>
      </c>
      <c r="AL10">
        <v>21</v>
      </c>
      <c r="AM10">
        <v>14</v>
      </c>
      <c r="AN10">
        <v>1</v>
      </c>
      <c r="AO10" s="1" t="s">
        <v>81</v>
      </c>
    </row>
    <row r="11" spans="1:41" x14ac:dyDescent="0.35">
      <c r="A11" s="2">
        <v>44830</v>
      </c>
      <c r="B11" t="s">
        <v>82</v>
      </c>
      <c r="C11">
        <v>3</v>
      </c>
      <c r="D11" t="s">
        <v>35</v>
      </c>
      <c r="E11" t="s">
        <v>61</v>
      </c>
      <c r="F11">
        <v>7</v>
      </c>
      <c r="G11">
        <v>16</v>
      </c>
      <c r="H11">
        <v>1</v>
      </c>
      <c r="I11">
        <v>1</v>
      </c>
      <c r="J11">
        <v>2</v>
      </c>
      <c r="K11" t="s">
        <v>37</v>
      </c>
      <c r="L11" t="s">
        <v>83</v>
      </c>
      <c r="M11" s="1" t="s">
        <v>62</v>
      </c>
      <c r="N11">
        <v>1.44</v>
      </c>
      <c r="O11" s="3">
        <v>0.123</v>
      </c>
      <c r="P11" s="3">
        <v>7.0000000000000007E-2</v>
      </c>
      <c r="Q11" s="3">
        <v>0.63200000000000001</v>
      </c>
      <c r="R11" s="3">
        <v>0.88900000000000001</v>
      </c>
      <c r="S11" s="3">
        <v>0.47599999999999998</v>
      </c>
      <c r="T11" s="1" t="s">
        <v>84</v>
      </c>
      <c r="U11" s="5">
        <f t="shared" si="0"/>
        <v>1</v>
      </c>
      <c r="V11" s="5">
        <f t="shared" si="1"/>
        <v>1</v>
      </c>
      <c r="W11" s="5">
        <f t="shared" si="2"/>
        <v>1</v>
      </c>
      <c r="X11" s="5">
        <f t="shared" si="3"/>
        <v>1</v>
      </c>
      <c r="Y11" s="3">
        <v>0.55700000000000005</v>
      </c>
      <c r="Z11" s="3">
        <v>0.379</v>
      </c>
      <c r="AA11" s="3">
        <v>0.224</v>
      </c>
      <c r="AB11" s="3">
        <v>0.29299999999999998</v>
      </c>
      <c r="AC11" s="3">
        <v>0.58799999999999997</v>
      </c>
      <c r="AD11" s="1" t="s">
        <v>41</v>
      </c>
      <c r="AE11" s="5">
        <f t="shared" si="4"/>
        <v>2</v>
      </c>
      <c r="AF11" s="5">
        <f t="shared" si="5"/>
        <v>6</v>
      </c>
      <c r="AG11">
        <v>115</v>
      </c>
      <c r="AH11">
        <v>7</v>
      </c>
      <c r="AI11">
        <v>4</v>
      </c>
      <c r="AJ11">
        <v>57</v>
      </c>
      <c r="AK11">
        <f t="shared" si="6"/>
        <v>58</v>
      </c>
      <c r="AL11">
        <v>36</v>
      </c>
      <c r="AM11">
        <v>21</v>
      </c>
      <c r="AN11">
        <v>13</v>
      </c>
      <c r="AO11" s="1" t="s">
        <v>85</v>
      </c>
    </row>
    <row r="12" spans="1:41" x14ac:dyDescent="0.35">
      <c r="A12" s="2">
        <v>44830</v>
      </c>
      <c r="B12" t="s">
        <v>82</v>
      </c>
      <c r="C12">
        <v>3</v>
      </c>
      <c r="D12" t="s">
        <v>35</v>
      </c>
      <c r="E12" t="s">
        <v>36</v>
      </c>
      <c r="F12">
        <v>7</v>
      </c>
      <c r="G12">
        <v>104</v>
      </c>
      <c r="H12">
        <v>1</v>
      </c>
      <c r="I12">
        <v>1</v>
      </c>
      <c r="K12" t="s">
        <v>37</v>
      </c>
      <c r="L12" t="s">
        <v>86</v>
      </c>
      <c r="M12" s="1" t="s">
        <v>87</v>
      </c>
      <c r="N12">
        <v>1.58</v>
      </c>
      <c r="O12" s="3">
        <v>0.109</v>
      </c>
      <c r="P12" s="3">
        <v>3.1E-2</v>
      </c>
      <c r="Q12" s="3">
        <v>0.67200000000000004</v>
      </c>
      <c r="R12" s="3">
        <v>0.83699999999999997</v>
      </c>
      <c r="S12" s="3">
        <v>0.42899999999999999</v>
      </c>
      <c r="T12" s="1" t="s">
        <v>88</v>
      </c>
      <c r="U12" s="5">
        <f t="shared" si="0"/>
        <v>2</v>
      </c>
      <c r="V12" s="5">
        <f t="shared" si="1"/>
        <v>3</v>
      </c>
      <c r="W12" s="5">
        <f t="shared" si="2"/>
        <v>2</v>
      </c>
      <c r="X12" s="5">
        <f t="shared" si="3"/>
        <v>3</v>
      </c>
      <c r="Y12" s="3">
        <v>0.58699999999999997</v>
      </c>
      <c r="Z12" s="3">
        <v>0.46800000000000003</v>
      </c>
      <c r="AA12" s="3">
        <v>0.129</v>
      </c>
      <c r="AB12" s="3">
        <v>0.34100000000000003</v>
      </c>
      <c r="AC12" s="3">
        <v>0.77800000000000002</v>
      </c>
      <c r="AD12" s="1" t="s">
        <v>89</v>
      </c>
      <c r="AE12" s="5">
        <f t="shared" si="4"/>
        <v>3</v>
      </c>
      <c r="AF12" s="5">
        <f t="shared" si="5"/>
        <v>7</v>
      </c>
      <c r="AG12">
        <v>126</v>
      </c>
      <c r="AH12">
        <v>7</v>
      </c>
      <c r="AI12">
        <v>2</v>
      </c>
      <c r="AJ12">
        <v>64</v>
      </c>
      <c r="AK12">
        <f t="shared" si="6"/>
        <v>62</v>
      </c>
      <c r="AL12">
        <v>43</v>
      </c>
      <c r="AM12">
        <v>21</v>
      </c>
      <c r="AN12">
        <v>8</v>
      </c>
      <c r="AO12" s="1" t="s">
        <v>85</v>
      </c>
    </row>
    <row r="13" spans="1:41" x14ac:dyDescent="0.35">
      <c r="A13" s="2">
        <v>44830</v>
      </c>
      <c r="B13" t="s">
        <v>82</v>
      </c>
      <c r="C13">
        <v>3</v>
      </c>
      <c r="D13" t="s">
        <v>35</v>
      </c>
      <c r="E13" t="s">
        <v>43</v>
      </c>
      <c r="F13">
        <v>7</v>
      </c>
      <c r="G13">
        <v>149</v>
      </c>
      <c r="H13">
        <v>1</v>
      </c>
      <c r="I13">
        <v>1</v>
      </c>
      <c r="J13" t="s">
        <v>90</v>
      </c>
      <c r="K13" t="s">
        <v>37</v>
      </c>
      <c r="L13" t="s">
        <v>91</v>
      </c>
      <c r="M13" s="1" t="s">
        <v>92</v>
      </c>
      <c r="N13">
        <v>1.24</v>
      </c>
      <c r="O13" s="3">
        <v>0.121</v>
      </c>
      <c r="P13" s="3">
        <v>1.4999999999999999E-2</v>
      </c>
      <c r="Q13" s="3">
        <v>0.65200000000000002</v>
      </c>
      <c r="R13" s="3">
        <v>0.74399999999999999</v>
      </c>
      <c r="S13" s="3">
        <v>0.69599999999999995</v>
      </c>
      <c r="T13" s="1" t="s">
        <v>88</v>
      </c>
      <c r="U13" s="5">
        <f t="shared" si="0"/>
        <v>2</v>
      </c>
      <c r="V13" s="5">
        <f t="shared" si="1"/>
        <v>3</v>
      </c>
      <c r="W13" s="5">
        <f t="shared" si="2"/>
        <v>2</v>
      </c>
      <c r="X13" s="5">
        <f t="shared" si="3"/>
        <v>3</v>
      </c>
      <c r="Y13" s="3">
        <v>0.53400000000000003</v>
      </c>
      <c r="Z13" s="3">
        <v>0.33800000000000002</v>
      </c>
      <c r="AA13" s="3">
        <v>0.123</v>
      </c>
      <c r="AB13" s="3">
        <v>0.16200000000000001</v>
      </c>
      <c r="AC13" s="3">
        <v>0.57099999999999995</v>
      </c>
      <c r="AD13" s="1" t="s">
        <v>75</v>
      </c>
      <c r="AE13" s="5">
        <f t="shared" si="4"/>
        <v>2</v>
      </c>
      <c r="AF13" s="5">
        <f t="shared" si="5"/>
        <v>2</v>
      </c>
      <c r="AG13">
        <v>131</v>
      </c>
      <c r="AH13">
        <v>8</v>
      </c>
      <c r="AI13">
        <v>1</v>
      </c>
      <c r="AJ13">
        <v>66</v>
      </c>
      <c r="AK13">
        <f t="shared" si="6"/>
        <v>65</v>
      </c>
      <c r="AL13">
        <v>43</v>
      </c>
      <c r="AM13">
        <v>23</v>
      </c>
      <c r="AN13">
        <v>8</v>
      </c>
      <c r="AO13" s="1" t="s">
        <v>93</v>
      </c>
    </row>
    <row r="14" spans="1:41" x14ac:dyDescent="0.35">
      <c r="A14" s="2">
        <v>44830</v>
      </c>
      <c r="B14" t="s">
        <v>82</v>
      </c>
      <c r="C14">
        <v>3</v>
      </c>
      <c r="D14" t="s">
        <v>35</v>
      </c>
      <c r="E14" t="s">
        <v>49</v>
      </c>
      <c r="F14">
        <v>7</v>
      </c>
      <c r="G14">
        <v>115</v>
      </c>
      <c r="H14">
        <v>1</v>
      </c>
      <c r="I14">
        <v>1</v>
      </c>
      <c r="K14" t="s">
        <v>37</v>
      </c>
      <c r="L14" t="s">
        <v>94</v>
      </c>
      <c r="M14" s="1" t="s">
        <v>45</v>
      </c>
      <c r="N14">
        <v>2.2799999999999998</v>
      </c>
      <c r="O14" s="3">
        <v>0.19500000000000001</v>
      </c>
      <c r="P14" s="3">
        <v>0</v>
      </c>
      <c r="Q14" s="3">
        <v>0.65900000000000003</v>
      </c>
      <c r="R14" s="3">
        <v>0.81499999999999995</v>
      </c>
      <c r="S14" s="3">
        <v>0.71399999999999997</v>
      </c>
      <c r="T14" s="1" t="s">
        <v>57</v>
      </c>
      <c r="U14" s="5">
        <f t="shared" si="0"/>
        <v>0</v>
      </c>
      <c r="V14" s="5">
        <f t="shared" si="1"/>
        <v>0</v>
      </c>
      <c r="W14" s="5">
        <f t="shared" si="2"/>
        <v>0</v>
      </c>
      <c r="X14" s="5">
        <f t="shared" si="3"/>
        <v>0</v>
      </c>
      <c r="Y14" s="3">
        <v>0.6</v>
      </c>
      <c r="Z14" s="3">
        <v>0.5</v>
      </c>
      <c r="AA14" s="3">
        <v>4.1000000000000002E-2</v>
      </c>
      <c r="AB14" s="3">
        <v>0.46</v>
      </c>
      <c r="AC14" s="3">
        <v>0.58299999999999996</v>
      </c>
      <c r="AD14" s="1" t="s">
        <v>95</v>
      </c>
      <c r="AE14" s="5">
        <f t="shared" si="4"/>
        <v>4</v>
      </c>
      <c r="AF14" s="5">
        <f t="shared" si="5"/>
        <v>12</v>
      </c>
      <c r="AG14">
        <v>115</v>
      </c>
      <c r="AH14">
        <v>8</v>
      </c>
      <c r="AI14">
        <v>0</v>
      </c>
      <c r="AJ14">
        <v>41</v>
      </c>
      <c r="AK14">
        <f t="shared" si="6"/>
        <v>74</v>
      </c>
      <c r="AL14">
        <v>27</v>
      </c>
      <c r="AM14">
        <v>14</v>
      </c>
      <c r="AN14">
        <v>3</v>
      </c>
      <c r="AO14" s="1" t="s">
        <v>96</v>
      </c>
    </row>
    <row r="15" spans="1:41" x14ac:dyDescent="0.35">
      <c r="A15" s="2">
        <v>44827</v>
      </c>
      <c r="B15" t="s">
        <v>97</v>
      </c>
      <c r="C15">
        <v>3</v>
      </c>
      <c r="D15" t="s">
        <v>35</v>
      </c>
      <c r="E15" t="s">
        <v>98</v>
      </c>
      <c r="F15">
        <v>7</v>
      </c>
      <c r="G15">
        <v>19</v>
      </c>
      <c r="H15">
        <v>1</v>
      </c>
      <c r="K15" t="s">
        <v>37</v>
      </c>
      <c r="L15" t="s">
        <v>99</v>
      </c>
      <c r="M15" s="1" t="s">
        <v>100</v>
      </c>
      <c r="U15" s="5">
        <f t="shared" si="0"/>
        <v>0</v>
      </c>
      <c r="V15" s="5">
        <f t="shared" si="1"/>
        <v>0</v>
      </c>
      <c r="AK15">
        <f t="shared" si="6"/>
        <v>0</v>
      </c>
    </row>
    <row r="16" spans="1:41" x14ac:dyDescent="0.35">
      <c r="A16" s="2">
        <v>44827</v>
      </c>
      <c r="B16" t="s">
        <v>97</v>
      </c>
      <c r="C16">
        <v>3</v>
      </c>
      <c r="D16" t="s">
        <v>35</v>
      </c>
      <c r="E16" t="s">
        <v>98</v>
      </c>
      <c r="F16">
        <v>7</v>
      </c>
      <c r="G16">
        <v>13</v>
      </c>
      <c r="H16">
        <v>0</v>
      </c>
      <c r="K16" t="s">
        <v>101</v>
      </c>
      <c r="L16" t="s">
        <v>37</v>
      </c>
      <c r="M16" s="1" t="s">
        <v>102</v>
      </c>
      <c r="U16" s="5">
        <f t="shared" si="0"/>
        <v>0</v>
      </c>
      <c r="V16" s="5">
        <f t="shared" si="1"/>
        <v>0</v>
      </c>
      <c r="AK16">
        <f t="shared" si="6"/>
        <v>0</v>
      </c>
    </row>
    <row r="17" spans="1:41" x14ac:dyDescent="0.35">
      <c r="A17" s="2">
        <v>44739</v>
      </c>
      <c r="B17" t="s">
        <v>103</v>
      </c>
      <c r="C17">
        <v>5</v>
      </c>
      <c r="D17" t="s">
        <v>104</v>
      </c>
      <c r="E17" t="s">
        <v>61</v>
      </c>
      <c r="F17">
        <v>3</v>
      </c>
      <c r="G17">
        <v>40</v>
      </c>
      <c r="H17">
        <v>1</v>
      </c>
      <c r="I17">
        <v>1</v>
      </c>
      <c r="K17" t="s">
        <v>37</v>
      </c>
      <c r="L17" t="s">
        <v>105</v>
      </c>
      <c r="M17" s="1" t="s">
        <v>106</v>
      </c>
      <c r="N17">
        <v>1.36</v>
      </c>
      <c r="O17" s="3">
        <v>0.126</v>
      </c>
      <c r="P17" s="3">
        <v>5.8999999999999997E-2</v>
      </c>
      <c r="Q17" s="3">
        <v>0.63</v>
      </c>
      <c r="R17" s="3">
        <v>0.82699999999999996</v>
      </c>
      <c r="S17" s="3">
        <v>0.61399999999999999</v>
      </c>
      <c r="T17" s="1" t="s">
        <v>107</v>
      </c>
      <c r="U17" s="5">
        <f t="shared" si="0"/>
        <v>5</v>
      </c>
      <c r="V17" s="5">
        <f t="shared" si="1"/>
        <v>6</v>
      </c>
      <c r="W17" s="5">
        <f t="shared" ref="W17:W23" si="7">_xlfn.NUMBERVALUE(LEFT(T17, FIND( "/", T17) - 1))</f>
        <v>5</v>
      </c>
      <c r="X17" s="5">
        <f t="shared" ref="X17:X23" si="8">_xlfn.NUMBERVALUE(RIGHT(T17, LEN(T17) - FIND( "/", T17)))</f>
        <v>6</v>
      </c>
      <c r="Y17" s="3">
        <v>0.54100000000000004</v>
      </c>
      <c r="Z17" s="3">
        <v>0.34399999999999997</v>
      </c>
      <c r="AA17" s="3">
        <v>0.24</v>
      </c>
      <c r="AB17" s="3">
        <v>0.29699999999999999</v>
      </c>
      <c r="AC17" s="3">
        <v>0.47099999999999997</v>
      </c>
      <c r="AD17" s="1" t="s">
        <v>108</v>
      </c>
      <c r="AE17" s="5">
        <f t="shared" ref="AE17:AE23" si="9">_xlfn.NUMBERVALUE(LEFT(AD17, FIND( "/", AD17) - 1))</f>
        <v>2</v>
      </c>
      <c r="AF17" s="5">
        <f t="shared" ref="AF17:AF23" si="10">_xlfn.NUMBERVALUE(RIGHT(AD17, LEN(AD17) - FIND( "/", AD17)))</f>
        <v>4</v>
      </c>
      <c r="AG17">
        <v>244</v>
      </c>
      <c r="AH17">
        <v>15</v>
      </c>
      <c r="AI17">
        <v>7</v>
      </c>
      <c r="AJ17">
        <v>119</v>
      </c>
      <c r="AK17">
        <f t="shared" si="6"/>
        <v>125</v>
      </c>
      <c r="AL17">
        <v>75</v>
      </c>
      <c r="AM17">
        <v>44</v>
      </c>
      <c r="AN17">
        <v>30</v>
      </c>
      <c r="AO17" s="1" t="s">
        <v>109</v>
      </c>
    </row>
    <row r="18" spans="1:41" x14ac:dyDescent="0.35">
      <c r="A18" s="2">
        <v>44739</v>
      </c>
      <c r="B18" t="s">
        <v>103</v>
      </c>
      <c r="C18">
        <v>5</v>
      </c>
      <c r="D18" t="s">
        <v>104</v>
      </c>
      <c r="E18" t="s">
        <v>36</v>
      </c>
      <c r="F18">
        <v>3</v>
      </c>
      <c r="G18">
        <v>12</v>
      </c>
      <c r="H18">
        <v>1</v>
      </c>
      <c r="I18">
        <v>1</v>
      </c>
      <c r="J18">
        <v>9</v>
      </c>
      <c r="K18" t="s">
        <v>37</v>
      </c>
      <c r="L18" t="s">
        <v>110</v>
      </c>
      <c r="M18" s="1" t="s">
        <v>111</v>
      </c>
      <c r="N18">
        <v>1.61</v>
      </c>
      <c r="O18" s="3">
        <v>0.14799999999999999</v>
      </c>
      <c r="P18" s="3">
        <v>1.0999999999999999E-2</v>
      </c>
      <c r="Q18" s="3">
        <v>0.64800000000000002</v>
      </c>
      <c r="R18" s="3">
        <v>0.82499999999999996</v>
      </c>
      <c r="S18" s="3">
        <v>0.58099999999999996</v>
      </c>
      <c r="T18" s="1" t="s">
        <v>112</v>
      </c>
      <c r="U18" s="5">
        <f t="shared" si="0"/>
        <v>1</v>
      </c>
      <c r="V18" s="5">
        <f t="shared" si="1"/>
        <v>4</v>
      </c>
      <c r="W18" s="5">
        <f t="shared" si="7"/>
        <v>1</v>
      </c>
      <c r="X18" s="5">
        <f t="shared" si="8"/>
        <v>4</v>
      </c>
      <c r="Y18" s="3">
        <v>0.55900000000000005</v>
      </c>
      <c r="Z18" s="3">
        <v>0.42099999999999999</v>
      </c>
      <c r="AA18" s="3">
        <v>6.0999999999999999E-2</v>
      </c>
      <c r="AB18" s="3">
        <v>0.29199999999999998</v>
      </c>
      <c r="AC18" s="3">
        <v>0.59199999999999997</v>
      </c>
      <c r="AD18" s="1" t="s">
        <v>113</v>
      </c>
      <c r="AE18" s="5">
        <f t="shared" si="9"/>
        <v>5</v>
      </c>
      <c r="AF18" s="5">
        <f t="shared" si="10"/>
        <v>14</v>
      </c>
      <c r="AG18">
        <v>202</v>
      </c>
      <c r="AH18">
        <v>13</v>
      </c>
      <c r="AI18">
        <v>1</v>
      </c>
      <c r="AJ18">
        <v>88</v>
      </c>
      <c r="AK18">
        <f t="shared" si="6"/>
        <v>114</v>
      </c>
      <c r="AL18">
        <v>57</v>
      </c>
      <c r="AM18">
        <v>31</v>
      </c>
      <c r="AN18">
        <v>7</v>
      </c>
      <c r="AO18" s="1" t="s">
        <v>114</v>
      </c>
    </row>
    <row r="19" spans="1:41" x14ac:dyDescent="0.35">
      <c r="A19" s="2">
        <v>44739</v>
      </c>
      <c r="B19" t="s">
        <v>103</v>
      </c>
      <c r="C19">
        <v>5</v>
      </c>
      <c r="D19" t="s">
        <v>104</v>
      </c>
      <c r="E19" t="s">
        <v>43</v>
      </c>
      <c r="F19">
        <v>3</v>
      </c>
      <c r="G19">
        <v>13</v>
      </c>
      <c r="H19">
        <v>1</v>
      </c>
      <c r="I19">
        <v>1</v>
      </c>
      <c r="J19">
        <v>10</v>
      </c>
      <c r="K19" t="s">
        <v>37</v>
      </c>
      <c r="L19" t="s">
        <v>115</v>
      </c>
      <c r="M19" s="1" t="s">
        <v>116</v>
      </c>
      <c r="N19">
        <v>1.27</v>
      </c>
      <c r="O19" s="3">
        <v>6.3E-2</v>
      </c>
      <c r="P19" s="3">
        <v>3.9E-2</v>
      </c>
      <c r="Q19" s="3">
        <v>0.66400000000000003</v>
      </c>
      <c r="R19" s="3">
        <v>0.82399999999999995</v>
      </c>
      <c r="S19" s="3">
        <v>0.41899999999999998</v>
      </c>
      <c r="T19" s="1" t="s">
        <v>117</v>
      </c>
      <c r="U19" s="5">
        <f t="shared" si="0"/>
        <v>5</v>
      </c>
      <c r="V19" s="5">
        <f t="shared" si="1"/>
        <v>9</v>
      </c>
      <c r="W19" s="5">
        <f t="shared" si="7"/>
        <v>5</v>
      </c>
      <c r="X19" s="5">
        <f t="shared" si="8"/>
        <v>9</v>
      </c>
      <c r="Y19" s="3">
        <v>0.53800000000000003</v>
      </c>
      <c r="Z19" s="3">
        <v>0.39600000000000002</v>
      </c>
      <c r="AA19" s="3">
        <v>0.06</v>
      </c>
      <c r="AB19" s="3">
        <v>0.30599999999999999</v>
      </c>
      <c r="AC19" s="3">
        <v>0.5</v>
      </c>
      <c r="AD19" s="1" t="s">
        <v>118</v>
      </c>
      <c r="AE19" s="5">
        <f t="shared" si="9"/>
        <v>6</v>
      </c>
      <c r="AF19" s="5">
        <f t="shared" si="10"/>
        <v>15</v>
      </c>
      <c r="AG19">
        <v>262</v>
      </c>
      <c r="AH19">
        <v>8</v>
      </c>
      <c r="AI19">
        <v>5</v>
      </c>
      <c r="AJ19">
        <v>128</v>
      </c>
      <c r="AK19">
        <f t="shared" si="6"/>
        <v>134</v>
      </c>
      <c r="AL19">
        <v>85</v>
      </c>
      <c r="AM19">
        <v>43</v>
      </c>
      <c r="AN19">
        <v>8</v>
      </c>
      <c r="AO19" s="1" t="s">
        <v>119</v>
      </c>
    </row>
    <row r="20" spans="1:41" x14ac:dyDescent="0.35">
      <c r="A20" s="2">
        <v>44739</v>
      </c>
      <c r="B20" t="s">
        <v>103</v>
      </c>
      <c r="C20">
        <v>5</v>
      </c>
      <c r="D20" t="s">
        <v>104</v>
      </c>
      <c r="E20" t="s">
        <v>49</v>
      </c>
      <c r="F20">
        <v>3</v>
      </c>
      <c r="G20">
        <v>104</v>
      </c>
      <c r="H20">
        <v>1</v>
      </c>
      <c r="I20">
        <v>1</v>
      </c>
      <c r="K20" t="s">
        <v>37</v>
      </c>
      <c r="L20" t="s">
        <v>120</v>
      </c>
      <c r="M20" s="1" t="s">
        <v>121</v>
      </c>
      <c r="N20">
        <v>1.68</v>
      </c>
      <c r="O20" s="3">
        <v>7.1999999999999995E-2</v>
      </c>
      <c r="P20" s="3">
        <v>2.1000000000000001E-2</v>
      </c>
      <c r="Q20" s="3">
        <v>0.629</v>
      </c>
      <c r="R20" s="3">
        <v>0.754</v>
      </c>
      <c r="S20" s="3">
        <v>0.69399999999999995</v>
      </c>
      <c r="T20" s="1" t="s">
        <v>122</v>
      </c>
      <c r="U20" s="5">
        <f t="shared" si="0"/>
        <v>3</v>
      </c>
      <c r="V20" s="5">
        <f t="shared" si="1"/>
        <v>4</v>
      </c>
      <c r="W20" s="5">
        <f t="shared" si="7"/>
        <v>3</v>
      </c>
      <c r="X20" s="5">
        <f t="shared" si="8"/>
        <v>4</v>
      </c>
      <c r="Y20" s="3">
        <v>0.57499999999999996</v>
      </c>
      <c r="Z20" s="3">
        <v>0.45200000000000001</v>
      </c>
      <c r="AA20" s="3">
        <v>0.161</v>
      </c>
      <c r="AB20" s="3">
        <v>0.33800000000000002</v>
      </c>
      <c r="AC20" s="3">
        <v>0.65900000000000003</v>
      </c>
      <c r="AD20" s="1" t="s">
        <v>123</v>
      </c>
      <c r="AE20" s="5">
        <f t="shared" si="9"/>
        <v>6</v>
      </c>
      <c r="AF20" s="5">
        <f t="shared" si="10"/>
        <v>17</v>
      </c>
      <c r="AG20">
        <v>221</v>
      </c>
      <c r="AH20">
        <v>7</v>
      </c>
      <c r="AI20">
        <v>2</v>
      </c>
      <c r="AJ20">
        <v>97</v>
      </c>
      <c r="AK20">
        <f t="shared" si="6"/>
        <v>124</v>
      </c>
      <c r="AL20">
        <v>61</v>
      </c>
      <c r="AM20">
        <v>36</v>
      </c>
      <c r="AN20">
        <v>20</v>
      </c>
      <c r="AO20" s="1" t="s">
        <v>124</v>
      </c>
    </row>
    <row r="21" spans="1:41" x14ac:dyDescent="0.35">
      <c r="A21" s="2">
        <v>44739</v>
      </c>
      <c r="B21" t="s">
        <v>103</v>
      </c>
      <c r="C21">
        <v>5</v>
      </c>
      <c r="D21" t="s">
        <v>104</v>
      </c>
      <c r="E21" t="s">
        <v>54</v>
      </c>
      <c r="F21">
        <v>3</v>
      </c>
      <c r="G21">
        <v>30</v>
      </c>
      <c r="H21">
        <v>1</v>
      </c>
      <c r="I21">
        <v>1</v>
      </c>
      <c r="J21">
        <v>25</v>
      </c>
      <c r="K21" t="s">
        <v>37</v>
      </c>
      <c r="L21" t="s">
        <v>125</v>
      </c>
      <c r="M21" s="1" t="s">
        <v>126</v>
      </c>
      <c r="N21">
        <v>1.98</v>
      </c>
      <c r="O21" s="3">
        <v>8.7999999999999995E-2</v>
      </c>
      <c r="P21" s="3">
        <v>5.8999999999999997E-2</v>
      </c>
      <c r="Q21" s="3">
        <v>0.5</v>
      </c>
      <c r="R21" s="3">
        <v>0.88200000000000001</v>
      </c>
      <c r="S21" s="3">
        <v>0.61799999999999999</v>
      </c>
      <c r="T21" s="1" t="s">
        <v>122</v>
      </c>
      <c r="U21" s="5">
        <f t="shared" si="0"/>
        <v>3</v>
      </c>
      <c r="V21" s="5">
        <f t="shared" si="1"/>
        <v>4</v>
      </c>
      <c r="W21" s="5">
        <f t="shared" si="7"/>
        <v>3</v>
      </c>
      <c r="X21" s="5">
        <f t="shared" si="8"/>
        <v>4</v>
      </c>
      <c r="Y21" s="3">
        <v>0.60199999999999998</v>
      </c>
      <c r="Z21" s="3">
        <v>0.495</v>
      </c>
      <c r="AA21" s="3">
        <v>1.0999999999999999E-2</v>
      </c>
      <c r="AB21" s="3">
        <v>0.433</v>
      </c>
      <c r="AC21" s="3">
        <v>0.60599999999999998</v>
      </c>
      <c r="AD21" s="1" t="s">
        <v>127</v>
      </c>
      <c r="AE21" s="5">
        <f t="shared" si="9"/>
        <v>6</v>
      </c>
      <c r="AF21" s="5">
        <f t="shared" si="10"/>
        <v>14</v>
      </c>
      <c r="AG21">
        <v>161</v>
      </c>
      <c r="AH21">
        <v>6</v>
      </c>
      <c r="AI21">
        <v>4</v>
      </c>
      <c r="AJ21">
        <v>68</v>
      </c>
      <c r="AK21">
        <f t="shared" si="6"/>
        <v>93</v>
      </c>
      <c r="AL21">
        <v>34</v>
      </c>
      <c r="AM21">
        <v>34</v>
      </c>
      <c r="AN21">
        <v>1</v>
      </c>
      <c r="AO21" s="1" t="s">
        <v>93</v>
      </c>
    </row>
    <row r="22" spans="1:41" x14ac:dyDescent="0.35">
      <c r="A22" s="2">
        <v>44739</v>
      </c>
      <c r="B22" t="s">
        <v>103</v>
      </c>
      <c r="C22">
        <v>5</v>
      </c>
      <c r="D22" t="s">
        <v>104</v>
      </c>
      <c r="E22" t="s">
        <v>128</v>
      </c>
      <c r="F22">
        <v>3</v>
      </c>
      <c r="G22">
        <v>79</v>
      </c>
      <c r="H22">
        <v>1</v>
      </c>
      <c r="I22">
        <v>1</v>
      </c>
      <c r="K22" t="s">
        <v>37</v>
      </c>
      <c r="L22" t="s">
        <v>129</v>
      </c>
      <c r="M22" s="1" t="s">
        <v>130</v>
      </c>
      <c r="N22">
        <v>1.93</v>
      </c>
      <c r="O22" s="3">
        <v>1.4E-2</v>
      </c>
      <c r="P22" s="3">
        <v>4.2000000000000003E-2</v>
      </c>
      <c r="Q22" s="3">
        <v>0.70799999999999996</v>
      </c>
      <c r="R22" s="3">
        <v>0.82399999999999995</v>
      </c>
      <c r="S22" s="3">
        <v>0.61899999999999999</v>
      </c>
      <c r="T22" s="1" t="s">
        <v>84</v>
      </c>
      <c r="U22" s="5">
        <f t="shared" si="0"/>
        <v>1</v>
      </c>
      <c r="V22" s="5">
        <f t="shared" si="1"/>
        <v>1</v>
      </c>
      <c r="W22" s="5">
        <f t="shared" si="7"/>
        <v>1</v>
      </c>
      <c r="X22" s="5">
        <f t="shared" si="8"/>
        <v>1</v>
      </c>
      <c r="Y22" s="3">
        <v>0.59399999999999997</v>
      </c>
      <c r="Z22" s="3">
        <v>0.45500000000000002</v>
      </c>
      <c r="AA22" s="3">
        <v>0.125</v>
      </c>
      <c r="AB22" s="3">
        <v>0.32700000000000001</v>
      </c>
      <c r="AC22" s="3">
        <v>0.66700000000000004</v>
      </c>
      <c r="AD22" s="1" t="s">
        <v>131</v>
      </c>
      <c r="AE22" s="5">
        <f t="shared" si="9"/>
        <v>5</v>
      </c>
      <c r="AF22" s="5">
        <f t="shared" si="10"/>
        <v>13</v>
      </c>
      <c r="AG22">
        <v>160</v>
      </c>
      <c r="AH22">
        <v>1</v>
      </c>
      <c r="AI22">
        <v>3</v>
      </c>
      <c r="AJ22">
        <v>72</v>
      </c>
      <c r="AK22">
        <f t="shared" si="6"/>
        <v>88</v>
      </c>
      <c r="AL22">
        <v>51</v>
      </c>
      <c r="AM22">
        <v>21</v>
      </c>
      <c r="AN22">
        <v>11</v>
      </c>
      <c r="AO22" s="1" t="s">
        <v>132</v>
      </c>
    </row>
    <row r="23" spans="1:41" x14ac:dyDescent="0.35">
      <c r="A23" s="2">
        <v>44739</v>
      </c>
      <c r="B23" t="s">
        <v>103</v>
      </c>
      <c r="C23">
        <v>5</v>
      </c>
      <c r="D23" t="s">
        <v>104</v>
      </c>
      <c r="E23" t="s">
        <v>133</v>
      </c>
      <c r="F23">
        <v>3</v>
      </c>
      <c r="G23">
        <v>81</v>
      </c>
      <c r="H23">
        <v>1</v>
      </c>
      <c r="I23">
        <v>1</v>
      </c>
      <c r="K23" t="s">
        <v>37</v>
      </c>
      <c r="L23" t="s">
        <v>134</v>
      </c>
      <c r="M23" s="1" t="s">
        <v>135</v>
      </c>
      <c r="N23">
        <v>1.29</v>
      </c>
      <c r="O23" s="3">
        <v>0.14399999999999999</v>
      </c>
      <c r="P23" s="3">
        <v>1.9E-2</v>
      </c>
      <c r="Q23" s="3">
        <v>0.60599999999999998</v>
      </c>
      <c r="R23" s="3">
        <v>0.85699999999999998</v>
      </c>
      <c r="S23" s="3">
        <v>0.48799999999999999</v>
      </c>
      <c r="T23" s="1" t="s">
        <v>136</v>
      </c>
      <c r="U23" s="5">
        <f t="shared" si="0"/>
        <v>4</v>
      </c>
      <c r="V23" s="5">
        <f t="shared" si="1"/>
        <v>6</v>
      </c>
      <c r="W23" s="5">
        <f t="shared" si="7"/>
        <v>4</v>
      </c>
      <c r="X23" s="5">
        <f t="shared" si="8"/>
        <v>6</v>
      </c>
      <c r="Y23" s="3">
        <v>0.54400000000000004</v>
      </c>
      <c r="Z23" s="3">
        <v>0.373</v>
      </c>
      <c r="AA23" s="3">
        <v>6.9000000000000006E-2</v>
      </c>
      <c r="AB23" s="3">
        <v>0.25</v>
      </c>
      <c r="AC23" s="3">
        <v>0.54800000000000004</v>
      </c>
      <c r="AD23" s="1" t="s">
        <v>52</v>
      </c>
      <c r="AE23" s="5">
        <f t="shared" si="9"/>
        <v>4</v>
      </c>
      <c r="AF23" s="5">
        <f t="shared" si="10"/>
        <v>8</v>
      </c>
      <c r="AG23">
        <v>206</v>
      </c>
      <c r="AH23">
        <v>15</v>
      </c>
      <c r="AI23">
        <v>2</v>
      </c>
      <c r="AJ23">
        <v>104</v>
      </c>
      <c r="AK23">
        <f t="shared" si="6"/>
        <v>102</v>
      </c>
      <c r="AL23">
        <v>63</v>
      </c>
      <c r="AM23">
        <v>41</v>
      </c>
      <c r="AN23">
        <v>7</v>
      </c>
      <c r="AO23" s="1" t="s">
        <v>137</v>
      </c>
    </row>
    <row r="24" spans="1:41" x14ac:dyDescent="0.35">
      <c r="A24" s="2">
        <v>44704</v>
      </c>
      <c r="B24" t="s">
        <v>138</v>
      </c>
      <c r="C24">
        <v>5</v>
      </c>
      <c r="D24" t="s">
        <v>139</v>
      </c>
      <c r="E24" t="s">
        <v>43</v>
      </c>
      <c r="F24">
        <v>1</v>
      </c>
      <c r="G24">
        <v>5</v>
      </c>
      <c r="H24">
        <v>0</v>
      </c>
      <c r="I24">
        <v>1</v>
      </c>
      <c r="J24">
        <v>5</v>
      </c>
      <c r="K24" t="s">
        <v>140</v>
      </c>
      <c r="L24" t="s">
        <v>37</v>
      </c>
      <c r="M24" s="1" t="s">
        <v>141</v>
      </c>
      <c r="U24" s="5">
        <f t="shared" si="0"/>
        <v>0</v>
      </c>
      <c r="V24" s="5">
        <f t="shared" si="1"/>
        <v>0</v>
      </c>
      <c r="AK24">
        <f t="shared" si="6"/>
        <v>0</v>
      </c>
    </row>
    <row r="25" spans="1:41" x14ac:dyDescent="0.35">
      <c r="A25" s="2">
        <v>44704</v>
      </c>
      <c r="B25" t="s">
        <v>138</v>
      </c>
      <c r="C25">
        <v>5</v>
      </c>
      <c r="D25" t="s">
        <v>139</v>
      </c>
      <c r="E25" t="s">
        <v>49</v>
      </c>
      <c r="F25">
        <v>1</v>
      </c>
      <c r="G25">
        <v>16</v>
      </c>
      <c r="H25">
        <v>1</v>
      </c>
      <c r="I25">
        <v>1</v>
      </c>
      <c r="J25">
        <v>15</v>
      </c>
      <c r="K25" t="s">
        <v>37</v>
      </c>
      <c r="L25" t="s">
        <v>142</v>
      </c>
      <c r="M25" s="1" t="s">
        <v>143</v>
      </c>
      <c r="U25" s="5">
        <f t="shared" si="0"/>
        <v>0</v>
      </c>
      <c r="V25" s="5">
        <f t="shared" si="1"/>
        <v>0</v>
      </c>
      <c r="AK25">
        <f t="shared" si="6"/>
        <v>0</v>
      </c>
    </row>
    <row r="26" spans="1:41" x14ac:dyDescent="0.35">
      <c r="A26" s="2">
        <v>44704</v>
      </c>
      <c r="B26" t="s">
        <v>138</v>
      </c>
      <c r="C26">
        <v>5</v>
      </c>
      <c r="D26" t="s">
        <v>139</v>
      </c>
      <c r="E26" t="s">
        <v>54</v>
      </c>
      <c r="F26">
        <v>1</v>
      </c>
      <c r="G26">
        <v>195</v>
      </c>
      <c r="H26">
        <v>1</v>
      </c>
      <c r="I26">
        <v>1</v>
      </c>
      <c r="K26" t="s">
        <v>37</v>
      </c>
      <c r="L26" t="s">
        <v>144</v>
      </c>
      <c r="M26" s="1" t="s">
        <v>145</v>
      </c>
      <c r="U26" s="5">
        <f t="shared" si="0"/>
        <v>0</v>
      </c>
      <c r="V26" s="5">
        <f t="shared" si="1"/>
        <v>0</v>
      </c>
      <c r="AK26">
        <f t="shared" si="6"/>
        <v>0</v>
      </c>
    </row>
    <row r="27" spans="1:41" x14ac:dyDescent="0.35">
      <c r="A27" s="2">
        <v>44704</v>
      </c>
      <c r="B27" t="s">
        <v>138</v>
      </c>
      <c r="C27">
        <v>5</v>
      </c>
      <c r="D27" t="s">
        <v>139</v>
      </c>
      <c r="E27" t="s">
        <v>128</v>
      </c>
      <c r="F27">
        <v>1</v>
      </c>
      <c r="G27">
        <v>38</v>
      </c>
      <c r="H27">
        <v>1</v>
      </c>
      <c r="I27">
        <v>1</v>
      </c>
      <c r="K27" t="s">
        <v>37</v>
      </c>
      <c r="L27" t="s">
        <v>146</v>
      </c>
      <c r="M27" s="1" t="s">
        <v>147</v>
      </c>
      <c r="U27" s="5">
        <f t="shared" si="0"/>
        <v>0</v>
      </c>
      <c r="V27" s="5">
        <f t="shared" si="1"/>
        <v>0</v>
      </c>
      <c r="AK27">
        <f t="shared" si="6"/>
        <v>0</v>
      </c>
    </row>
    <row r="28" spans="1:41" x14ac:dyDescent="0.35">
      <c r="A28" s="2">
        <v>44704</v>
      </c>
      <c r="B28" t="s">
        <v>138</v>
      </c>
      <c r="C28">
        <v>5</v>
      </c>
      <c r="D28" t="s">
        <v>139</v>
      </c>
      <c r="E28" t="s">
        <v>133</v>
      </c>
      <c r="F28">
        <v>1</v>
      </c>
      <c r="G28">
        <v>99</v>
      </c>
      <c r="H28">
        <v>1</v>
      </c>
      <c r="I28">
        <v>1</v>
      </c>
      <c r="K28" t="s">
        <v>37</v>
      </c>
      <c r="L28" t="s">
        <v>148</v>
      </c>
      <c r="M28" s="1" t="s">
        <v>149</v>
      </c>
      <c r="U28" s="5">
        <f t="shared" si="0"/>
        <v>0</v>
      </c>
      <c r="V28" s="5">
        <f t="shared" si="1"/>
        <v>0</v>
      </c>
      <c r="AK28">
        <f t="shared" si="6"/>
        <v>0</v>
      </c>
    </row>
    <row r="29" spans="1:41" x14ac:dyDescent="0.35">
      <c r="A29" s="2">
        <v>44690</v>
      </c>
      <c r="B29" t="s">
        <v>150</v>
      </c>
      <c r="C29">
        <v>3</v>
      </c>
      <c r="D29" t="s">
        <v>139</v>
      </c>
      <c r="E29" t="s">
        <v>61</v>
      </c>
      <c r="F29">
        <v>1</v>
      </c>
      <c r="G29">
        <v>5</v>
      </c>
      <c r="H29">
        <v>1</v>
      </c>
      <c r="I29">
        <v>1</v>
      </c>
      <c r="J29">
        <v>4</v>
      </c>
      <c r="K29" t="s">
        <v>37</v>
      </c>
      <c r="L29" t="s">
        <v>38</v>
      </c>
      <c r="M29" s="1" t="s">
        <v>151</v>
      </c>
      <c r="N29">
        <v>1.73</v>
      </c>
      <c r="O29" s="3">
        <v>0.113</v>
      </c>
      <c r="P29" s="3">
        <v>1.9E-2</v>
      </c>
      <c r="Q29" s="3">
        <v>0.69799999999999995</v>
      </c>
      <c r="R29" s="3">
        <v>0.81100000000000005</v>
      </c>
      <c r="S29" s="3">
        <v>0.56299999999999994</v>
      </c>
      <c r="T29" s="1" t="s">
        <v>70</v>
      </c>
      <c r="U29" s="5">
        <f t="shared" si="0"/>
        <v>1</v>
      </c>
      <c r="V29" s="5">
        <f t="shared" si="1"/>
        <v>2</v>
      </c>
      <c r="W29" s="5">
        <f t="shared" ref="W29:W35" si="11">_xlfn.NUMBERVALUE(LEFT(T29, FIND( "/", T29) - 1))</f>
        <v>1</v>
      </c>
      <c r="X29" s="5">
        <f t="shared" ref="X29:X35" si="12">_xlfn.NUMBERVALUE(RIGHT(T29, LEN(T29) - FIND( "/", T29)))</f>
        <v>2</v>
      </c>
      <c r="Y29" s="3">
        <v>0.58899999999999997</v>
      </c>
      <c r="Z29" s="3">
        <v>0.45800000000000002</v>
      </c>
      <c r="AA29" s="3">
        <v>1.7000000000000001E-2</v>
      </c>
      <c r="AB29" s="3">
        <v>0.35899999999999999</v>
      </c>
      <c r="AC29" s="3">
        <v>0.65</v>
      </c>
      <c r="AD29" s="1" t="s">
        <v>136</v>
      </c>
      <c r="AE29" s="5">
        <f t="shared" ref="AE29:AE35" si="13">_xlfn.NUMBERVALUE(LEFT(AD29, FIND( "/", AD29) - 1))</f>
        <v>4</v>
      </c>
      <c r="AF29" s="5">
        <f t="shared" ref="AF29:AF35" si="14">_xlfn.NUMBERVALUE(RIGHT(AD29, LEN(AD29) - FIND( "/", AD29)))</f>
        <v>6</v>
      </c>
      <c r="AG29">
        <v>112</v>
      </c>
      <c r="AH29">
        <v>6</v>
      </c>
      <c r="AI29">
        <v>1</v>
      </c>
      <c r="AJ29">
        <v>53</v>
      </c>
      <c r="AK29">
        <f t="shared" si="6"/>
        <v>59</v>
      </c>
      <c r="AL29">
        <v>37</v>
      </c>
      <c r="AM29">
        <v>16</v>
      </c>
      <c r="AN29">
        <v>1</v>
      </c>
      <c r="AO29" s="1" t="s">
        <v>152</v>
      </c>
    </row>
    <row r="30" spans="1:41" x14ac:dyDescent="0.35">
      <c r="A30" s="2">
        <v>44690</v>
      </c>
      <c r="B30" t="s">
        <v>150</v>
      </c>
      <c r="C30">
        <v>3</v>
      </c>
      <c r="D30" t="s">
        <v>139</v>
      </c>
      <c r="E30" t="s">
        <v>36</v>
      </c>
      <c r="F30">
        <v>1</v>
      </c>
      <c r="G30">
        <v>10</v>
      </c>
      <c r="H30">
        <v>1</v>
      </c>
      <c r="I30">
        <v>1</v>
      </c>
      <c r="J30">
        <v>5</v>
      </c>
      <c r="K30" t="s">
        <v>37</v>
      </c>
      <c r="L30" t="s">
        <v>153</v>
      </c>
      <c r="M30" s="1" t="s">
        <v>69</v>
      </c>
      <c r="N30">
        <v>1.34</v>
      </c>
      <c r="O30" s="3">
        <v>0.02</v>
      </c>
      <c r="P30" s="3">
        <v>0.02</v>
      </c>
      <c r="Q30" s="3">
        <v>0.64700000000000002</v>
      </c>
      <c r="R30" s="3">
        <v>0.69699999999999995</v>
      </c>
      <c r="S30" s="3">
        <v>0.66700000000000004</v>
      </c>
      <c r="T30" s="1" t="s">
        <v>46</v>
      </c>
      <c r="U30" s="5">
        <f t="shared" si="0"/>
        <v>0</v>
      </c>
      <c r="V30" s="5">
        <f t="shared" si="1"/>
        <v>1</v>
      </c>
      <c r="W30" s="5">
        <f t="shared" si="11"/>
        <v>0</v>
      </c>
      <c r="X30" s="5">
        <f t="shared" si="12"/>
        <v>1</v>
      </c>
      <c r="Y30" s="3">
        <v>0.53900000000000003</v>
      </c>
      <c r="Z30" s="3">
        <v>0.42199999999999999</v>
      </c>
      <c r="AA30" s="3">
        <v>3.1E-2</v>
      </c>
      <c r="AB30" s="3">
        <v>0.39600000000000002</v>
      </c>
      <c r="AC30" s="3">
        <v>0.5</v>
      </c>
      <c r="AD30" s="1" t="s">
        <v>154</v>
      </c>
      <c r="AE30" s="5">
        <f t="shared" si="13"/>
        <v>4</v>
      </c>
      <c r="AF30" s="5">
        <f t="shared" si="14"/>
        <v>9</v>
      </c>
      <c r="AG30">
        <v>115</v>
      </c>
      <c r="AH30">
        <v>1</v>
      </c>
      <c r="AI30">
        <v>1</v>
      </c>
      <c r="AJ30">
        <v>51</v>
      </c>
      <c r="AK30">
        <f t="shared" si="6"/>
        <v>64</v>
      </c>
      <c r="AL30">
        <v>33</v>
      </c>
      <c r="AM30">
        <v>18</v>
      </c>
      <c r="AN30">
        <v>2</v>
      </c>
      <c r="AO30" s="1" t="s">
        <v>155</v>
      </c>
    </row>
    <row r="31" spans="1:41" x14ac:dyDescent="0.35">
      <c r="A31" s="2">
        <v>44690</v>
      </c>
      <c r="B31" t="s">
        <v>150</v>
      </c>
      <c r="C31">
        <v>3</v>
      </c>
      <c r="D31" t="s">
        <v>139</v>
      </c>
      <c r="E31" t="s">
        <v>43</v>
      </c>
      <c r="F31">
        <v>1</v>
      </c>
      <c r="G31">
        <v>9</v>
      </c>
      <c r="H31">
        <v>1</v>
      </c>
      <c r="I31">
        <v>1</v>
      </c>
      <c r="J31">
        <v>8</v>
      </c>
      <c r="K31" t="s">
        <v>37</v>
      </c>
      <c r="L31" t="s">
        <v>101</v>
      </c>
      <c r="M31" s="1" t="s">
        <v>156</v>
      </c>
      <c r="N31">
        <v>1.32</v>
      </c>
      <c r="O31" s="3">
        <v>5.2999999999999999E-2</v>
      </c>
      <c r="P31" s="3">
        <v>0</v>
      </c>
      <c r="Q31" s="3">
        <v>0.76</v>
      </c>
      <c r="R31" s="3">
        <v>0.73699999999999999</v>
      </c>
      <c r="S31" s="3">
        <v>0.61099999999999999</v>
      </c>
      <c r="T31" s="1" t="s">
        <v>71</v>
      </c>
      <c r="U31" s="5">
        <f t="shared" si="0"/>
        <v>3</v>
      </c>
      <c r="V31" s="5">
        <f t="shared" si="1"/>
        <v>5</v>
      </c>
      <c r="W31" s="5">
        <f t="shared" si="11"/>
        <v>3</v>
      </c>
      <c r="X31" s="5">
        <f t="shared" si="12"/>
        <v>5</v>
      </c>
      <c r="Y31" s="3">
        <v>0.54700000000000004</v>
      </c>
      <c r="Z31" s="3">
        <v>0.38700000000000001</v>
      </c>
      <c r="AA31" s="3">
        <v>0.14699999999999999</v>
      </c>
      <c r="AB31" s="3">
        <v>0.27700000000000002</v>
      </c>
      <c r="AC31" s="3">
        <v>0.57099999999999995</v>
      </c>
      <c r="AD31" s="1" t="s">
        <v>157</v>
      </c>
      <c r="AE31" s="5">
        <f t="shared" si="13"/>
        <v>3</v>
      </c>
      <c r="AF31" s="5">
        <f t="shared" si="14"/>
        <v>8</v>
      </c>
      <c r="AG31">
        <v>150</v>
      </c>
      <c r="AH31">
        <v>4</v>
      </c>
      <c r="AI31">
        <v>0</v>
      </c>
      <c r="AJ31">
        <v>75</v>
      </c>
      <c r="AK31">
        <f t="shared" si="6"/>
        <v>75</v>
      </c>
      <c r="AL31">
        <v>57</v>
      </c>
      <c r="AM31">
        <v>18</v>
      </c>
      <c r="AN31">
        <v>11</v>
      </c>
      <c r="AO31" s="1" t="s">
        <v>158</v>
      </c>
    </row>
    <row r="32" spans="1:41" x14ac:dyDescent="0.35">
      <c r="A32" s="2">
        <v>44690</v>
      </c>
      <c r="B32" t="s">
        <v>150</v>
      </c>
      <c r="C32">
        <v>3</v>
      </c>
      <c r="D32" t="s">
        <v>139</v>
      </c>
      <c r="E32" t="s">
        <v>49</v>
      </c>
      <c r="F32">
        <v>1</v>
      </c>
      <c r="G32">
        <v>361</v>
      </c>
      <c r="H32">
        <v>1</v>
      </c>
      <c r="I32">
        <v>1</v>
      </c>
      <c r="J32" t="s">
        <v>159</v>
      </c>
      <c r="K32" t="s">
        <v>37</v>
      </c>
      <c r="L32" t="s">
        <v>160</v>
      </c>
      <c r="M32" s="1" t="s">
        <v>161</v>
      </c>
      <c r="N32">
        <v>1.74</v>
      </c>
      <c r="O32" s="3">
        <v>4.2000000000000003E-2</v>
      </c>
      <c r="P32" s="3">
        <v>0</v>
      </c>
      <c r="Q32" s="3">
        <v>0.75</v>
      </c>
      <c r="R32" s="3">
        <v>0.75</v>
      </c>
      <c r="S32" s="3">
        <v>0.5</v>
      </c>
      <c r="T32" s="1" t="s">
        <v>122</v>
      </c>
      <c r="U32" s="5">
        <f t="shared" si="0"/>
        <v>3</v>
      </c>
      <c r="V32" s="5">
        <f t="shared" si="1"/>
        <v>4</v>
      </c>
      <c r="W32" s="5">
        <f t="shared" si="11"/>
        <v>3</v>
      </c>
      <c r="X32" s="5">
        <f t="shared" si="12"/>
        <v>4</v>
      </c>
      <c r="Y32" s="3">
        <v>0.61</v>
      </c>
      <c r="Z32" s="3">
        <v>0.54400000000000004</v>
      </c>
      <c r="AA32" s="3">
        <v>1.7999999999999999E-2</v>
      </c>
      <c r="AB32" s="3">
        <v>0.41699999999999998</v>
      </c>
      <c r="AC32" s="3">
        <v>0.63600000000000001</v>
      </c>
      <c r="AD32" s="1" t="s">
        <v>162</v>
      </c>
      <c r="AE32" s="5">
        <f t="shared" si="13"/>
        <v>5</v>
      </c>
      <c r="AF32" s="5">
        <f t="shared" si="14"/>
        <v>7</v>
      </c>
      <c r="AG32">
        <v>105</v>
      </c>
      <c r="AH32">
        <v>2</v>
      </c>
      <c r="AI32">
        <v>0</v>
      </c>
      <c r="AJ32">
        <v>48</v>
      </c>
      <c r="AK32">
        <f t="shared" si="6"/>
        <v>57</v>
      </c>
      <c r="AL32">
        <v>36</v>
      </c>
      <c r="AM32">
        <v>12</v>
      </c>
      <c r="AN32">
        <v>1</v>
      </c>
      <c r="AO32" s="1" t="s">
        <v>64</v>
      </c>
    </row>
    <row r="33" spans="1:41" x14ac:dyDescent="0.35">
      <c r="A33" s="2">
        <v>44690</v>
      </c>
      <c r="B33" t="s">
        <v>150</v>
      </c>
      <c r="C33">
        <v>3</v>
      </c>
      <c r="D33" t="s">
        <v>139</v>
      </c>
      <c r="E33" t="s">
        <v>54</v>
      </c>
      <c r="F33">
        <v>1</v>
      </c>
      <c r="G33">
        <v>35</v>
      </c>
      <c r="H33">
        <v>1</v>
      </c>
      <c r="I33">
        <v>1</v>
      </c>
      <c r="K33" t="s">
        <v>37</v>
      </c>
      <c r="L33" t="s">
        <v>163</v>
      </c>
      <c r="M33" s="1" t="s">
        <v>164</v>
      </c>
      <c r="N33">
        <v>1.67</v>
      </c>
      <c r="O33" s="3">
        <v>0.02</v>
      </c>
      <c r="P33" s="3">
        <v>3.9E-2</v>
      </c>
      <c r="Q33" s="3">
        <v>0.49</v>
      </c>
      <c r="R33" s="3">
        <v>0.76</v>
      </c>
      <c r="S33" s="3">
        <v>0.65400000000000003</v>
      </c>
      <c r="T33" s="1" t="s">
        <v>70</v>
      </c>
      <c r="U33" s="5">
        <f t="shared" si="0"/>
        <v>1</v>
      </c>
      <c r="V33" s="5">
        <f t="shared" si="1"/>
        <v>2</v>
      </c>
      <c r="W33" s="5">
        <f t="shared" si="11"/>
        <v>1</v>
      </c>
      <c r="X33" s="5">
        <f t="shared" si="12"/>
        <v>2</v>
      </c>
      <c r="Y33" s="3">
        <v>0.58799999999999997</v>
      </c>
      <c r="Z33" s="3">
        <v>0.49199999999999999</v>
      </c>
      <c r="AA33" s="3">
        <v>6.3E-2</v>
      </c>
      <c r="AB33" s="3">
        <v>0.30299999999999999</v>
      </c>
      <c r="AC33" s="3">
        <v>0.7</v>
      </c>
      <c r="AD33" s="1" t="s">
        <v>165</v>
      </c>
      <c r="AE33" s="5">
        <f t="shared" si="13"/>
        <v>4</v>
      </c>
      <c r="AF33" s="5">
        <f t="shared" si="14"/>
        <v>10</v>
      </c>
      <c r="AG33">
        <v>114</v>
      </c>
      <c r="AH33">
        <v>1</v>
      </c>
      <c r="AI33">
        <v>2</v>
      </c>
      <c r="AJ33">
        <v>51</v>
      </c>
      <c r="AK33">
        <f t="shared" si="6"/>
        <v>63</v>
      </c>
      <c r="AL33">
        <v>25</v>
      </c>
      <c r="AM33">
        <v>26</v>
      </c>
      <c r="AN33">
        <v>4</v>
      </c>
      <c r="AO33" s="1" t="s">
        <v>166</v>
      </c>
    </row>
    <row r="34" spans="1:41" x14ac:dyDescent="0.35">
      <c r="A34" s="2">
        <v>44683</v>
      </c>
      <c r="B34" t="s">
        <v>167</v>
      </c>
      <c r="C34">
        <v>3</v>
      </c>
      <c r="D34" t="s">
        <v>139</v>
      </c>
      <c r="E34" t="s">
        <v>36</v>
      </c>
      <c r="F34">
        <v>1</v>
      </c>
      <c r="G34">
        <v>9</v>
      </c>
      <c r="H34">
        <v>0</v>
      </c>
      <c r="I34">
        <v>1</v>
      </c>
      <c r="J34">
        <v>7</v>
      </c>
      <c r="K34" t="s">
        <v>168</v>
      </c>
      <c r="L34" t="s">
        <v>37</v>
      </c>
      <c r="M34" s="1" t="s">
        <v>169</v>
      </c>
      <c r="N34">
        <v>0.99</v>
      </c>
      <c r="O34" s="3">
        <v>6.2E-2</v>
      </c>
      <c r="P34" s="3">
        <v>1.6E-2</v>
      </c>
      <c r="Q34" s="3">
        <v>0.66700000000000004</v>
      </c>
      <c r="R34" s="3">
        <v>0.66300000000000003</v>
      </c>
      <c r="S34" s="3">
        <v>0.65100000000000002</v>
      </c>
      <c r="T34" s="1" t="s">
        <v>170</v>
      </c>
      <c r="U34" s="5">
        <f t="shared" si="0"/>
        <v>8</v>
      </c>
      <c r="V34" s="5">
        <f t="shared" si="1"/>
        <v>10</v>
      </c>
      <c r="W34" s="5">
        <f t="shared" si="11"/>
        <v>8</v>
      </c>
      <c r="X34" s="5">
        <f t="shared" si="12"/>
        <v>10</v>
      </c>
      <c r="Y34" s="3">
        <v>0.49399999999999999</v>
      </c>
      <c r="Z34" s="3">
        <v>0.33800000000000002</v>
      </c>
      <c r="AA34" s="3">
        <v>2.9000000000000001E-2</v>
      </c>
      <c r="AB34" s="3">
        <v>0.26400000000000001</v>
      </c>
      <c r="AC34" s="3">
        <v>0.48899999999999999</v>
      </c>
      <c r="AD34" s="1" t="s">
        <v>171</v>
      </c>
      <c r="AE34" s="5">
        <f t="shared" si="13"/>
        <v>1</v>
      </c>
      <c r="AF34" s="5">
        <f t="shared" si="14"/>
        <v>6</v>
      </c>
      <c r="AG34">
        <v>265</v>
      </c>
      <c r="AH34">
        <v>8</v>
      </c>
      <c r="AI34">
        <v>2</v>
      </c>
      <c r="AJ34">
        <v>129</v>
      </c>
      <c r="AK34">
        <f t="shared" si="6"/>
        <v>136</v>
      </c>
      <c r="AL34">
        <v>86</v>
      </c>
      <c r="AM34">
        <v>43</v>
      </c>
      <c r="AN34">
        <v>4</v>
      </c>
      <c r="AO34" s="1" t="s">
        <v>119</v>
      </c>
    </row>
    <row r="35" spans="1:41" x14ac:dyDescent="0.35">
      <c r="A35" s="2">
        <v>44683</v>
      </c>
      <c r="B35" t="s">
        <v>167</v>
      </c>
      <c r="C35">
        <v>3</v>
      </c>
      <c r="D35" t="s">
        <v>139</v>
      </c>
      <c r="E35" t="s">
        <v>43</v>
      </c>
      <c r="F35">
        <v>1</v>
      </c>
      <c r="G35">
        <v>14</v>
      </c>
      <c r="H35">
        <v>1</v>
      </c>
      <c r="I35">
        <v>1</v>
      </c>
      <c r="J35">
        <v>12</v>
      </c>
      <c r="K35" t="s">
        <v>37</v>
      </c>
      <c r="L35" t="s">
        <v>172</v>
      </c>
      <c r="M35" s="1" t="s">
        <v>62</v>
      </c>
      <c r="N35">
        <v>1.54</v>
      </c>
      <c r="O35" s="3">
        <v>0.109</v>
      </c>
      <c r="P35" s="3">
        <v>1.7999999999999999E-2</v>
      </c>
      <c r="Q35" s="3">
        <v>0.65500000000000003</v>
      </c>
      <c r="R35" s="3">
        <v>0.80600000000000005</v>
      </c>
      <c r="S35" s="3">
        <v>0.68400000000000005</v>
      </c>
      <c r="T35" s="1" t="s">
        <v>57</v>
      </c>
      <c r="U35" s="5">
        <f t="shared" si="0"/>
        <v>0</v>
      </c>
      <c r="V35" s="5">
        <f t="shared" si="1"/>
        <v>0</v>
      </c>
      <c r="W35" s="5">
        <f t="shared" si="11"/>
        <v>0</v>
      </c>
      <c r="X35" s="5">
        <f t="shared" si="12"/>
        <v>0</v>
      </c>
      <c r="Y35" s="3">
        <v>0.56399999999999995</v>
      </c>
      <c r="Z35" s="3">
        <v>0.36399999999999999</v>
      </c>
      <c r="AA35" s="3">
        <v>5.5E-2</v>
      </c>
      <c r="AB35" s="3">
        <v>0.222</v>
      </c>
      <c r="AC35" s="3">
        <v>0.63200000000000001</v>
      </c>
      <c r="AD35" s="1" t="s">
        <v>41</v>
      </c>
      <c r="AE35" s="5">
        <f t="shared" si="13"/>
        <v>2</v>
      </c>
      <c r="AF35" s="5">
        <f t="shared" si="14"/>
        <v>6</v>
      </c>
      <c r="AG35">
        <v>110</v>
      </c>
      <c r="AH35">
        <v>6</v>
      </c>
      <c r="AI35">
        <v>1</v>
      </c>
      <c r="AJ35">
        <v>55</v>
      </c>
      <c r="AK35">
        <f t="shared" si="6"/>
        <v>55</v>
      </c>
      <c r="AL35">
        <v>36</v>
      </c>
      <c r="AM35">
        <v>19</v>
      </c>
      <c r="AN35">
        <v>3</v>
      </c>
      <c r="AO35" s="1" t="s">
        <v>173</v>
      </c>
    </row>
    <row r="36" spans="1:41" x14ac:dyDescent="0.35">
      <c r="A36" s="2">
        <v>44683</v>
      </c>
      <c r="B36" t="s">
        <v>167</v>
      </c>
      <c r="C36">
        <v>3</v>
      </c>
      <c r="D36" t="s">
        <v>139</v>
      </c>
      <c r="E36" t="s">
        <v>49</v>
      </c>
      <c r="F36">
        <v>1</v>
      </c>
      <c r="G36">
        <v>78</v>
      </c>
      <c r="H36">
        <v>1</v>
      </c>
      <c r="I36">
        <v>1</v>
      </c>
      <c r="J36" t="s">
        <v>174</v>
      </c>
      <c r="K36" t="s">
        <v>37</v>
      </c>
      <c r="L36" t="s">
        <v>175</v>
      </c>
      <c r="M36" s="1" t="s">
        <v>176</v>
      </c>
      <c r="U36" s="5">
        <f t="shared" si="0"/>
        <v>0</v>
      </c>
      <c r="V36" s="5">
        <f t="shared" si="1"/>
        <v>0</v>
      </c>
      <c r="AK36">
        <f t="shared" si="6"/>
        <v>0</v>
      </c>
    </row>
    <row r="37" spans="1:41" x14ac:dyDescent="0.35">
      <c r="A37" s="2">
        <v>44683</v>
      </c>
      <c r="B37" t="s">
        <v>167</v>
      </c>
      <c r="C37">
        <v>3</v>
      </c>
      <c r="D37" t="s">
        <v>139</v>
      </c>
      <c r="E37" t="s">
        <v>54</v>
      </c>
      <c r="F37">
        <v>1</v>
      </c>
      <c r="G37">
        <v>21</v>
      </c>
      <c r="H37">
        <v>1</v>
      </c>
      <c r="I37">
        <v>1</v>
      </c>
      <c r="K37" t="s">
        <v>37</v>
      </c>
      <c r="L37" t="s">
        <v>177</v>
      </c>
      <c r="M37" s="1" t="s">
        <v>164</v>
      </c>
      <c r="N37">
        <v>1.32</v>
      </c>
      <c r="O37" s="3">
        <v>2.9000000000000001E-2</v>
      </c>
      <c r="P37" s="3">
        <v>4.3999999999999997E-2</v>
      </c>
      <c r="Q37" s="3">
        <v>0.63200000000000001</v>
      </c>
      <c r="R37" s="3">
        <v>0.69799999999999995</v>
      </c>
      <c r="S37" s="3">
        <v>0.56000000000000005</v>
      </c>
      <c r="T37" s="1" t="s">
        <v>178</v>
      </c>
      <c r="U37" s="5">
        <f t="shared" si="0"/>
        <v>5</v>
      </c>
      <c r="V37" s="5">
        <f t="shared" si="1"/>
        <v>5</v>
      </c>
      <c r="W37" s="5">
        <f t="shared" ref="W37:W56" si="15">_xlfn.NUMBERVALUE(LEFT(T37, FIND( "/", T37) - 1))</f>
        <v>5</v>
      </c>
      <c r="X37" s="5">
        <f t="shared" ref="X37:X56" si="16">_xlfn.NUMBERVALUE(RIGHT(T37, LEN(T37) - FIND( "/", T37)))</f>
        <v>5</v>
      </c>
      <c r="Y37" s="3">
        <v>0.57699999999999996</v>
      </c>
      <c r="Z37" s="3">
        <v>0.46500000000000002</v>
      </c>
      <c r="AA37" s="3">
        <v>0</v>
      </c>
      <c r="AB37" s="3">
        <v>0.38500000000000001</v>
      </c>
      <c r="AC37" s="3">
        <v>0.58799999999999997</v>
      </c>
      <c r="AD37" s="1" t="s">
        <v>179</v>
      </c>
      <c r="AE37" s="5">
        <f t="shared" ref="AE37:AE56" si="17">_xlfn.NUMBERVALUE(LEFT(AD37, FIND( "/", AD37) - 1))</f>
        <v>3</v>
      </c>
      <c r="AF37" s="5">
        <f t="shared" ref="AF37:AF56" si="18">_xlfn.NUMBERVALUE(RIGHT(AD37, LEN(AD37) - FIND( "/", AD37)))</f>
        <v>3</v>
      </c>
      <c r="AG37">
        <v>111</v>
      </c>
      <c r="AH37">
        <v>2</v>
      </c>
      <c r="AI37">
        <v>3</v>
      </c>
      <c r="AJ37">
        <v>68</v>
      </c>
      <c r="AK37">
        <f t="shared" si="6"/>
        <v>43</v>
      </c>
      <c r="AL37">
        <v>43</v>
      </c>
      <c r="AM37">
        <v>25</v>
      </c>
      <c r="AN37">
        <v>0</v>
      </c>
      <c r="AO37" s="1" t="s">
        <v>53</v>
      </c>
    </row>
    <row r="38" spans="1:41" x14ac:dyDescent="0.35">
      <c r="A38" s="2">
        <v>44669</v>
      </c>
      <c r="B38" t="s">
        <v>180</v>
      </c>
      <c r="C38">
        <v>3</v>
      </c>
      <c r="D38" t="s">
        <v>139</v>
      </c>
      <c r="E38" t="s">
        <v>61</v>
      </c>
      <c r="F38">
        <v>1</v>
      </c>
      <c r="G38">
        <v>8</v>
      </c>
      <c r="H38">
        <v>0</v>
      </c>
      <c r="I38">
        <v>1</v>
      </c>
      <c r="J38">
        <v>2</v>
      </c>
      <c r="K38" t="s">
        <v>181</v>
      </c>
      <c r="L38" t="s">
        <v>37</v>
      </c>
      <c r="M38" s="1" t="s">
        <v>182</v>
      </c>
      <c r="N38">
        <v>0.75</v>
      </c>
      <c r="O38" s="3">
        <v>7.6999999999999999E-2</v>
      </c>
      <c r="P38" s="3">
        <v>5.5E-2</v>
      </c>
      <c r="Q38" s="3">
        <v>0.626</v>
      </c>
      <c r="R38" s="3">
        <v>0.57899999999999996</v>
      </c>
      <c r="S38" s="3">
        <v>0.41199999999999998</v>
      </c>
      <c r="T38" s="1" t="s">
        <v>183</v>
      </c>
      <c r="U38" s="5">
        <f t="shared" si="0"/>
        <v>6</v>
      </c>
      <c r="V38" s="5">
        <f t="shared" si="1"/>
        <v>12</v>
      </c>
      <c r="W38" s="5">
        <f t="shared" si="15"/>
        <v>6</v>
      </c>
      <c r="X38" s="5">
        <f t="shared" si="16"/>
        <v>12</v>
      </c>
      <c r="Y38" s="3">
        <v>0.436</v>
      </c>
      <c r="Z38" s="3">
        <v>0.36099999999999999</v>
      </c>
      <c r="AA38" s="3">
        <v>6.2E-2</v>
      </c>
      <c r="AB38" s="3">
        <v>0.26800000000000002</v>
      </c>
      <c r="AC38" s="3">
        <v>0.48799999999999999</v>
      </c>
      <c r="AD38" s="1" t="s">
        <v>184</v>
      </c>
      <c r="AE38" s="5">
        <f t="shared" si="17"/>
        <v>1</v>
      </c>
      <c r="AF38" s="5">
        <f t="shared" si="18"/>
        <v>9</v>
      </c>
      <c r="AG38">
        <v>188</v>
      </c>
      <c r="AH38">
        <v>7</v>
      </c>
      <c r="AI38">
        <v>5</v>
      </c>
      <c r="AJ38">
        <v>91</v>
      </c>
      <c r="AK38">
        <f t="shared" si="6"/>
        <v>97</v>
      </c>
      <c r="AL38">
        <v>57</v>
      </c>
      <c r="AM38">
        <v>34</v>
      </c>
      <c r="AN38">
        <v>6</v>
      </c>
      <c r="AO38" s="1" t="s">
        <v>137</v>
      </c>
    </row>
    <row r="39" spans="1:41" x14ac:dyDescent="0.35">
      <c r="A39" s="2">
        <v>44669</v>
      </c>
      <c r="B39" t="s">
        <v>180</v>
      </c>
      <c r="C39">
        <v>3</v>
      </c>
      <c r="D39" t="s">
        <v>139</v>
      </c>
      <c r="E39" t="s">
        <v>36</v>
      </c>
      <c r="F39">
        <v>1</v>
      </c>
      <c r="G39">
        <v>26</v>
      </c>
      <c r="H39">
        <v>1</v>
      </c>
      <c r="I39">
        <v>1</v>
      </c>
      <c r="J39">
        <v>3</v>
      </c>
      <c r="K39" t="s">
        <v>37</v>
      </c>
      <c r="L39" t="s">
        <v>50</v>
      </c>
      <c r="M39" s="1" t="s">
        <v>185</v>
      </c>
      <c r="N39">
        <v>1.29</v>
      </c>
      <c r="O39" s="3">
        <v>7.9000000000000001E-2</v>
      </c>
      <c r="P39" s="3">
        <v>2.5999999999999999E-2</v>
      </c>
      <c r="Q39" s="3">
        <v>0.57899999999999996</v>
      </c>
      <c r="R39" s="3">
        <v>0.75</v>
      </c>
      <c r="S39" s="3">
        <v>0.625</v>
      </c>
      <c r="T39" s="1" t="s">
        <v>70</v>
      </c>
      <c r="U39" s="5">
        <f t="shared" si="0"/>
        <v>1</v>
      </c>
      <c r="V39" s="5">
        <f t="shared" si="1"/>
        <v>2</v>
      </c>
      <c r="W39" s="5">
        <f t="shared" si="15"/>
        <v>1</v>
      </c>
      <c r="X39" s="5">
        <f t="shared" si="16"/>
        <v>2</v>
      </c>
      <c r="Y39" s="3">
        <v>0.55200000000000005</v>
      </c>
      <c r="Z39" s="3">
        <v>0.39100000000000001</v>
      </c>
      <c r="AA39" s="3">
        <v>1.4E-2</v>
      </c>
      <c r="AB39" s="3">
        <v>0.34699999999999998</v>
      </c>
      <c r="AC39" s="3">
        <v>0.5</v>
      </c>
      <c r="AD39" s="1" t="s">
        <v>186</v>
      </c>
      <c r="AE39" s="5">
        <f t="shared" si="17"/>
        <v>4</v>
      </c>
      <c r="AF39" s="5">
        <f t="shared" si="18"/>
        <v>7</v>
      </c>
      <c r="AG39">
        <v>145</v>
      </c>
      <c r="AH39">
        <v>6</v>
      </c>
      <c r="AI39">
        <v>2</v>
      </c>
      <c r="AJ39">
        <v>76</v>
      </c>
      <c r="AK39">
        <f t="shared" si="6"/>
        <v>69</v>
      </c>
      <c r="AL39">
        <v>44</v>
      </c>
      <c r="AM39">
        <v>32</v>
      </c>
      <c r="AN39">
        <v>1</v>
      </c>
      <c r="AO39" s="1" t="s">
        <v>187</v>
      </c>
    </row>
    <row r="40" spans="1:41" x14ac:dyDescent="0.35">
      <c r="A40" s="2">
        <v>44669</v>
      </c>
      <c r="B40" t="s">
        <v>180</v>
      </c>
      <c r="C40">
        <v>3</v>
      </c>
      <c r="D40" t="s">
        <v>139</v>
      </c>
      <c r="E40" t="s">
        <v>43</v>
      </c>
      <c r="F40">
        <v>1</v>
      </c>
      <c r="G40">
        <v>38</v>
      </c>
      <c r="H40">
        <v>1</v>
      </c>
      <c r="I40">
        <v>1</v>
      </c>
      <c r="J40">
        <v>7</v>
      </c>
      <c r="K40" t="s">
        <v>37</v>
      </c>
      <c r="L40" t="s">
        <v>125</v>
      </c>
      <c r="M40" s="1" t="s">
        <v>188</v>
      </c>
      <c r="N40">
        <v>1.31</v>
      </c>
      <c r="O40" s="3">
        <v>3.4000000000000002E-2</v>
      </c>
      <c r="P40" s="3">
        <v>2.1999999999999999E-2</v>
      </c>
      <c r="Q40" s="3">
        <v>0.66300000000000003</v>
      </c>
      <c r="R40" s="3">
        <v>0.67800000000000005</v>
      </c>
      <c r="S40" s="3">
        <v>0.63300000000000001</v>
      </c>
      <c r="T40" s="1" t="s">
        <v>189</v>
      </c>
      <c r="U40" s="5">
        <f t="shared" si="0"/>
        <v>6</v>
      </c>
      <c r="V40" s="5">
        <f t="shared" si="1"/>
        <v>8</v>
      </c>
      <c r="W40" s="5">
        <f t="shared" si="15"/>
        <v>6</v>
      </c>
      <c r="X40" s="5">
        <f t="shared" si="16"/>
        <v>8</v>
      </c>
      <c r="Y40" s="3">
        <v>0.54900000000000004</v>
      </c>
      <c r="Z40" s="3">
        <v>0.441</v>
      </c>
      <c r="AA40" s="3">
        <v>4.2999999999999997E-2</v>
      </c>
      <c r="AB40" s="3">
        <v>0.41099999999999998</v>
      </c>
      <c r="AC40" s="3">
        <v>0.48599999999999999</v>
      </c>
      <c r="AD40" s="1" t="s">
        <v>52</v>
      </c>
      <c r="AE40" s="5">
        <f t="shared" si="17"/>
        <v>4</v>
      </c>
      <c r="AF40" s="5">
        <f t="shared" si="18"/>
        <v>8</v>
      </c>
      <c r="AG40">
        <v>182</v>
      </c>
      <c r="AH40">
        <v>3</v>
      </c>
      <c r="AI40">
        <v>2</v>
      </c>
      <c r="AJ40">
        <v>89</v>
      </c>
      <c r="AK40">
        <f t="shared" si="6"/>
        <v>93</v>
      </c>
      <c r="AL40">
        <v>59</v>
      </c>
      <c r="AM40">
        <v>30</v>
      </c>
      <c r="AN40">
        <v>4</v>
      </c>
      <c r="AO40" s="1" t="s">
        <v>190</v>
      </c>
    </row>
    <row r="41" spans="1:41" x14ac:dyDescent="0.35">
      <c r="A41" s="2">
        <v>44669</v>
      </c>
      <c r="B41" t="s">
        <v>180</v>
      </c>
      <c r="C41">
        <v>3</v>
      </c>
      <c r="D41" t="s">
        <v>139</v>
      </c>
      <c r="E41" t="s">
        <v>49</v>
      </c>
      <c r="F41">
        <v>1</v>
      </c>
      <c r="G41">
        <v>50</v>
      </c>
      <c r="H41">
        <v>1</v>
      </c>
      <c r="I41">
        <v>1</v>
      </c>
      <c r="K41" t="s">
        <v>37</v>
      </c>
      <c r="L41" t="s">
        <v>191</v>
      </c>
      <c r="M41" s="1" t="s">
        <v>192</v>
      </c>
      <c r="N41">
        <v>1.04</v>
      </c>
      <c r="O41" s="3">
        <v>2.5000000000000001E-2</v>
      </c>
      <c r="P41" s="3">
        <v>3.4000000000000002E-2</v>
      </c>
      <c r="Q41" s="3">
        <v>0.56299999999999994</v>
      </c>
      <c r="R41" s="3">
        <v>0.73099999999999998</v>
      </c>
      <c r="S41" s="3">
        <v>0.48099999999999998</v>
      </c>
      <c r="T41" s="1" t="s">
        <v>193</v>
      </c>
      <c r="U41" s="5">
        <f t="shared" si="0"/>
        <v>8</v>
      </c>
      <c r="V41" s="5">
        <f t="shared" si="1"/>
        <v>12</v>
      </c>
      <c r="W41" s="5">
        <f t="shared" si="15"/>
        <v>8</v>
      </c>
      <c r="X41" s="5">
        <f t="shared" si="16"/>
        <v>12</v>
      </c>
      <c r="Y41" s="3">
        <v>0.49399999999999999</v>
      </c>
      <c r="Z41" s="3">
        <v>0.39200000000000002</v>
      </c>
      <c r="AA41" s="3">
        <v>3.4000000000000002E-2</v>
      </c>
      <c r="AB41" s="3">
        <v>0.36399999999999999</v>
      </c>
      <c r="AC41" s="3">
        <v>0.44900000000000001</v>
      </c>
      <c r="AD41" s="1" t="s">
        <v>194</v>
      </c>
      <c r="AE41" s="5">
        <f t="shared" si="17"/>
        <v>2</v>
      </c>
      <c r="AF41" s="5">
        <f t="shared" si="18"/>
        <v>14</v>
      </c>
      <c r="AG41">
        <v>267</v>
      </c>
      <c r="AH41">
        <v>3</v>
      </c>
      <c r="AI41">
        <v>4</v>
      </c>
      <c r="AJ41">
        <v>119</v>
      </c>
      <c r="AK41">
        <f t="shared" si="6"/>
        <v>148</v>
      </c>
      <c r="AL41">
        <v>67</v>
      </c>
      <c r="AM41">
        <v>52</v>
      </c>
      <c r="AN41">
        <v>5</v>
      </c>
      <c r="AO41" s="1" t="s">
        <v>195</v>
      </c>
    </row>
    <row r="42" spans="1:41" x14ac:dyDescent="0.35">
      <c r="A42" s="2">
        <v>44662</v>
      </c>
      <c r="B42" t="s">
        <v>196</v>
      </c>
      <c r="C42">
        <v>3</v>
      </c>
      <c r="D42" t="s">
        <v>139</v>
      </c>
      <c r="E42" t="s">
        <v>54</v>
      </c>
      <c r="F42">
        <v>1</v>
      </c>
      <c r="G42">
        <v>46</v>
      </c>
      <c r="H42">
        <v>0</v>
      </c>
      <c r="I42">
        <v>1</v>
      </c>
      <c r="K42" t="s">
        <v>197</v>
      </c>
      <c r="L42" t="s">
        <v>37</v>
      </c>
      <c r="M42" s="1" t="s">
        <v>198</v>
      </c>
      <c r="N42">
        <v>0.87</v>
      </c>
      <c r="O42" s="3">
        <v>8.0000000000000002E-3</v>
      </c>
      <c r="P42" s="3">
        <v>0.04</v>
      </c>
      <c r="Q42" s="3">
        <v>0.60799999999999998</v>
      </c>
      <c r="R42" s="3">
        <v>0.55300000000000005</v>
      </c>
      <c r="S42" s="3">
        <v>0.40799999999999997</v>
      </c>
      <c r="T42" s="1" t="s">
        <v>199</v>
      </c>
      <c r="U42" s="5">
        <f t="shared" si="0"/>
        <v>11</v>
      </c>
      <c r="V42" s="5">
        <f t="shared" si="1"/>
        <v>20</v>
      </c>
      <c r="W42" s="5">
        <f t="shared" si="15"/>
        <v>11</v>
      </c>
      <c r="X42" s="5">
        <f t="shared" si="16"/>
        <v>20</v>
      </c>
      <c r="Y42" s="3">
        <v>0.47199999999999998</v>
      </c>
      <c r="Z42" s="3">
        <v>0.441</v>
      </c>
      <c r="AA42" s="3">
        <v>0</v>
      </c>
      <c r="AB42" s="3">
        <v>0.36399999999999999</v>
      </c>
      <c r="AC42" s="3">
        <v>0.63</v>
      </c>
      <c r="AD42" s="1" t="s">
        <v>200</v>
      </c>
      <c r="AE42" s="5">
        <f t="shared" si="17"/>
        <v>4</v>
      </c>
      <c r="AF42" s="5">
        <f t="shared" si="18"/>
        <v>11</v>
      </c>
      <c r="AG42">
        <v>218</v>
      </c>
      <c r="AH42">
        <v>1</v>
      </c>
      <c r="AI42">
        <v>5</v>
      </c>
      <c r="AJ42">
        <v>125</v>
      </c>
      <c r="AK42">
        <f t="shared" si="6"/>
        <v>93</v>
      </c>
      <c r="AL42">
        <v>76</v>
      </c>
      <c r="AM42">
        <v>49</v>
      </c>
      <c r="AN42">
        <v>0</v>
      </c>
      <c r="AO42" s="1" t="s">
        <v>201</v>
      </c>
    </row>
    <row r="43" spans="1:41" x14ac:dyDescent="0.35">
      <c r="A43" s="2">
        <v>44613</v>
      </c>
      <c r="B43" t="s">
        <v>202</v>
      </c>
      <c r="C43">
        <v>3</v>
      </c>
      <c r="D43" t="s">
        <v>35</v>
      </c>
      <c r="E43" t="s">
        <v>43</v>
      </c>
      <c r="F43">
        <v>1</v>
      </c>
      <c r="G43">
        <v>123</v>
      </c>
      <c r="H43">
        <v>0</v>
      </c>
      <c r="I43">
        <v>1</v>
      </c>
      <c r="J43" t="s">
        <v>203</v>
      </c>
      <c r="K43" t="s">
        <v>204</v>
      </c>
      <c r="L43" t="s">
        <v>37</v>
      </c>
      <c r="M43" s="1" t="s">
        <v>205</v>
      </c>
      <c r="N43">
        <v>0.96</v>
      </c>
      <c r="O43" s="3">
        <v>0.127</v>
      </c>
      <c r="P43" s="3">
        <v>5.6000000000000001E-2</v>
      </c>
      <c r="Q43" s="3">
        <v>0.66200000000000003</v>
      </c>
      <c r="R43" s="3">
        <v>0.745</v>
      </c>
      <c r="S43" s="3">
        <v>0.41699999999999998</v>
      </c>
      <c r="T43" s="1" t="s">
        <v>80</v>
      </c>
      <c r="U43" s="5">
        <f t="shared" si="0"/>
        <v>5</v>
      </c>
      <c r="V43" s="5">
        <f t="shared" si="1"/>
        <v>8</v>
      </c>
      <c r="W43" s="5">
        <f t="shared" si="15"/>
        <v>5</v>
      </c>
      <c r="X43" s="5">
        <f t="shared" si="16"/>
        <v>8</v>
      </c>
      <c r="Y43" s="3">
        <v>0.49</v>
      </c>
      <c r="Z43" s="3">
        <v>0.35099999999999998</v>
      </c>
      <c r="AA43" s="3">
        <v>0.122</v>
      </c>
      <c r="AB43" s="3">
        <v>0.30599999999999999</v>
      </c>
      <c r="AC43" s="3">
        <v>0.44</v>
      </c>
      <c r="AD43" s="1" t="s">
        <v>63</v>
      </c>
      <c r="AE43" s="5">
        <f t="shared" si="17"/>
        <v>2</v>
      </c>
      <c r="AF43" s="5">
        <f t="shared" si="18"/>
        <v>5</v>
      </c>
      <c r="AG43">
        <v>145</v>
      </c>
      <c r="AH43">
        <v>9</v>
      </c>
      <c r="AI43">
        <v>4</v>
      </c>
      <c r="AJ43">
        <v>71</v>
      </c>
      <c r="AK43">
        <f t="shared" si="6"/>
        <v>74</v>
      </c>
      <c r="AL43">
        <v>47</v>
      </c>
      <c r="AM43">
        <v>24</v>
      </c>
      <c r="AN43">
        <v>9</v>
      </c>
      <c r="AO43" s="1" t="s">
        <v>206</v>
      </c>
    </row>
    <row r="44" spans="1:41" x14ac:dyDescent="0.35">
      <c r="A44" s="2">
        <v>44613</v>
      </c>
      <c r="B44" t="s">
        <v>202</v>
      </c>
      <c r="C44">
        <v>3</v>
      </c>
      <c r="D44" t="s">
        <v>35</v>
      </c>
      <c r="E44" t="s">
        <v>49</v>
      </c>
      <c r="F44">
        <v>1</v>
      </c>
      <c r="G44">
        <v>26</v>
      </c>
      <c r="H44">
        <v>1</v>
      </c>
      <c r="I44">
        <v>1</v>
      </c>
      <c r="K44" t="s">
        <v>37</v>
      </c>
      <c r="L44" t="s">
        <v>50</v>
      </c>
      <c r="M44" s="1" t="s">
        <v>207</v>
      </c>
      <c r="N44">
        <v>1.26</v>
      </c>
      <c r="O44" s="3">
        <v>8.6999999999999994E-2</v>
      </c>
      <c r="P44" s="3">
        <v>4.2999999999999997E-2</v>
      </c>
      <c r="Q44" s="3">
        <v>0.66700000000000004</v>
      </c>
      <c r="R44" s="3">
        <v>0.82599999999999996</v>
      </c>
      <c r="S44" s="3">
        <v>0.47799999999999998</v>
      </c>
      <c r="T44" s="1" t="s">
        <v>122</v>
      </c>
      <c r="U44" s="5">
        <f t="shared" si="0"/>
        <v>3</v>
      </c>
      <c r="V44" s="5">
        <f t="shared" si="1"/>
        <v>4</v>
      </c>
      <c r="W44" s="5">
        <f t="shared" si="15"/>
        <v>3</v>
      </c>
      <c r="X44" s="5">
        <f t="shared" si="16"/>
        <v>4</v>
      </c>
      <c r="Y44" s="3">
        <v>0.54500000000000004</v>
      </c>
      <c r="Z44" s="3">
        <v>0.36499999999999999</v>
      </c>
      <c r="AA44" s="3">
        <v>3.2000000000000001E-2</v>
      </c>
      <c r="AB44" s="3">
        <v>0.34899999999999998</v>
      </c>
      <c r="AC44" s="3">
        <v>0.4</v>
      </c>
      <c r="AD44" s="1" t="s">
        <v>63</v>
      </c>
      <c r="AE44" s="5">
        <f t="shared" si="17"/>
        <v>2</v>
      </c>
      <c r="AF44" s="5">
        <f t="shared" si="18"/>
        <v>5</v>
      </c>
      <c r="AG44">
        <v>132</v>
      </c>
      <c r="AH44">
        <v>6</v>
      </c>
      <c r="AI44">
        <v>3</v>
      </c>
      <c r="AJ44">
        <v>69</v>
      </c>
      <c r="AK44">
        <f t="shared" si="6"/>
        <v>63</v>
      </c>
      <c r="AL44">
        <v>46</v>
      </c>
      <c r="AM44">
        <v>23</v>
      </c>
      <c r="AN44">
        <v>2</v>
      </c>
      <c r="AO44" s="1" t="s">
        <v>208</v>
      </c>
    </row>
    <row r="45" spans="1:41" x14ac:dyDescent="0.35">
      <c r="A45" s="2">
        <v>44613</v>
      </c>
      <c r="B45" t="s">
        <v>202</v>
      </c>
      <c r="C45">
        <v>3</v>
      </c>
      <c r="D45" t="s">
        <v>35</v>
      </c>
      <c r="E45" t="s">
        <v>54</v>
      </c>
      <c r="F45">
        <v>1</v>
      </c>
      <c r="G45">
        <v>58</v>
      </c>
      <c r="H45">
        <v>1</v>
      </c>
      <c r="I45">
        <v>1</v>
      </c>
      <c r="J45" t="s">
        <v>174</v>
      </c>
      <c r="K45" t="s">
        <v>37</v>
      </c>
      <c r="L45" t="s">
        <v>44</v>
      </c>
      <c r="M45" s="1" t="s">
        <v>209</v>
      </c>
      <c r="N45">
        <v>1.57</v>
      </c>
      <c r="O45" s="3">
        <v>9.0999999999999998E-2</v>
      </c>
      <c r="P45" s="3">
        <v>3.5999999999999997E-2</v>
      </c>
      <c r="Q45" s="3">
        <v>0.56399999999999995</v>
      </c>
      <c r="R45" s="3">
        <v>0.77400000000000002</v>
      </c>
      <c r="S45" s="3">
        <v>0.70799999999999996</v>
      </c>
      <c r="T45" s="1" t="s">
        <v>210</v>
      </c>
      <c r="U45" s="5">
        <f t="shared" si="0"/>
        <v>7</v>
      </c>
      <c r="V45" s="5">
        <f t="shared" si="1"/>
        <v>7</v>
      </c>
      <c r="W45" s="5">
        <f t="shared" si="15"/>
        <v>7</v>
      </c>
      <c r="X45" s="5">
        <f t="shared" si="16"/>
        <v>7</v>
      </c>
      <c r="Y45" s="3">
        <v>0.58099999999999996</v>
      </c>
      <c r="Z45" s="3">
        <v>0.4</v>
      </c>
      <c r="AA45" s="3">
        <v>0.06</v>
      </c>
      <c r="AB45" s="3">
        <v>0.38200000000000001</v>
      </c>
      <c r="AC45" s="3">
        <v>0.438</v>
      </c>
      <c r="AD45" s="1" t="s">
        <v>122</v>
      </c>
      <c r="AE45" s="5">
        <f t="shared" si="17"/>
        <v>3</v>
      </c>
      <c r="AF45" s="5">
        <f t="shared" si="18"/>
        <v>4</v>
      </c>
      <c r="AG45">
        <v>105</v>
      </c>
      <c r="AH45">
        <v>5</v>
      </c>
      <c r="AI45">
        <v>2</v>
      </c>
      <c r="AJ45">
        <v>55</v>
      </c>
      <c r="AK45">
        <f t="shared" si="6"/>
        <v>50</v>
      </c>
      <c r="AL45">
        <v>31</v>
      </c>
      <c r="AM45">
        <v>24</v>
      </c>
      <c r="AN45">
        <v>3</v>
      </c>
      <c r="AO45" s="1" t="s">
        <v>48</v>
      </c>
    </row>
    <row r="46" spans="1:41" x14ac:dyDescent="0.35">
      <c r="A46" s="2">
        <v>44533</v>
      </c>
      <c r="B46" t="s">
        <v>211</v>
      </c>
      <c r="C46">
        <v>3</v>
      </c>
      <c r="D46" t="s">
        <v>35</v>
      </c>
      <c r="E46" t="s">
        <v>98</v>
      </c>
      <c r="F46">
        <v>1</v>
      </c>
      <c r="G46">
        <v>30</v>
      </c>
      <c r="H46">
        <v>1</v>
      </c>
      <c r="K46" t="s">
        <v>37</v>
      </c>
      <c r="L46" t="s">
        <v>83</v>
      </c>
      <c r="M46" s="1" t="s">
        <v>212</v>
      </c>
      <c r="N46">
        <v>1.52</v>
      </c>
      <c r="O46" s="3">
        <v>6.7000000000000004E-2</v>
      </c>
      <c r="P46" s="3">
        <v>1.7000000000000001E-2</v>
      </c>
      <c r="Q46" s="3">
        <v>0.66700000000000004</v>
      </c>
      <c r="R46" s="3">
        <v>0.75</v>
      </c>
      <c r="S46" s="3">
        <v>0.6</v>
      </c>
      <c r="T46" s="1" t="s">
        <v>213</v>
      </c>
      <c r="U46" s="5">
        <f t="shared" si="0"/>
        <v>8</v>
      </c>
      <c r="V46" s="5">
        <f t="shared" si="1"/>
        <v>8</v>
      </c>
      <c r="W46" s="5">
        <f t="shared" si="15"/>
        <v>8</v>
      </c>
      <c r="X46" s="5">
        <f t="shared" si="16"/>
        <v>8</v>
      </c>
      <c r="Y46" s="3">
        <v>0.57099999999999995</v>
      </c>
      <c r="Z46" s="3">
        <v>0.45500000000000002</v>
      </c>
      <c r="AA46" s="3">
        <v>9.0999999999999998E-2</v>
      </c>
      <c r="AB46" s="3">
        <v>0.378</v>
      </c>
      <c r="AC46" s="3">
        <v>0.55200000000000005</v>
      </c>
      <c r="AD46" s="1" t="s">
        <v>157</v>
      </c>
      <c r="AE46" s="5">
        <f t="shared" si="17"/>
        <v>3</v>
      </c>
      <c r="AF46" s="5">
        <f t="shared" si="18"/>
        <v>8</v>
      </c>
      <c r="AG46">
        <v>126</v>
      </c>
      <c r="AH46">
        <v>4</v>
      </c>
      <c r="AI46">
        <v>1</v>
      </c>
      <c r="AJ46">
        <v>60</v>
      </c>
      <c r="AK46">
        <f t="shared" si="6"/>
        <v>66</v>
      </c>
      <c r="AL46">
        <v>40</v>
      </c>
      <c r="AM46">
        <v>20</v>
      </c>
      <c r="AN46">
        <v>6</v>
      </c>
      <c r="AO46" s="1" t="s">
        <v>214</v>
      </c>
    </row>
    <row r="47" spans="1:41" x14ac:dyDescent="0.35">
      <c r="A47" s="2">
        <v>44531</v>
      </c>
      <c r="B47" t="s">
        <v>215</v>
      </c>
      <c r="C47">
        <v>3</v>
      </c>
      <c r="D47" t="s">
        <v>35</v>
      </c>
      <c r="E47" t="s">
        <v>98</v>
      </c>
      <c r="F47">
        <v>1</v>
      </c>
      <c r="G47">
        <v>36</v>
      </c>
      <c r="H47">
        <v>1</v>
      </c>
      <c r="K47" t="s">
        <v>37</v>
      </c>
      <c r="L47" t="s">
        <v>216</v>
      </c>
      <c r="M47" s="1" t="s">
        <v>62</v>
      </c>
      <c r="N47">
        <v>1.98</v>
      </c>
      <c r="O47" s="3">
        <v>7.4999999999999997E-2</v>
      </c>
      <c r="P47" s="3">
        <v>5.7000000000000002E-2</v>
      </c>
      <c r="Q47" s="3">
        <v>0.60399999999999998</v>
      </c>
      <c r="R47" s="3">
        <v>0.90600000000000003</v>
      </c>
      <c r="S47" s="3">
        <v>0.61899999999999999</v>
      </c>
      <c r="T47" s="1" t="s">
        <v>75</v>
      </c>
      <c r="U47" s="5">
        <f t="shared" si="0"/>
        <v>2</v>
      </c>
      <c r="V47" s="5">
        <f t="shared" si="1"/>
        <v>2</v>
      </c>
      <c r="W47" s="5">
        <f t="shared" si="15"/>
        <v>2</v>
      </c>
      <c r="X47" s="5">
        <f t="shared" si="16"/>
        <v>2</v>
      </c>
      <c r="Y47" s="3">
        <v>0.57099999999999995</v>
      </c>
      <c r="Z47" s="3">
        <v>0.41099999999999998</v>
      </c>
      <c r="AA47" s="3">
        <v>0.16400000000000001</v>
      </c>
      <c r="AB47" s="3">
        <v>0.28199999999999997</v>
      </c>
      <c r="AC47" s="3">
        <v>0.55900000000000005</v>
      </c>
      <c r="AD47" s="1" t="s">
        <v>217</v>
      </c>
      <c r="AE47" s="5">
        <f t="shared" si="17"/>
        <v>2</v>
      </c>
      <c r="AF47" s="5">
        <f t="shared" si="18"/>
        <v>11</v>
      </c>
      <c r="AG47">
        <v>126</v>
      </c>
      <c r="AH47">
        <v>4</v>
      </c>
      <c r="AI47">
        <v>3</v>
      </c>
      <c r="AJ47">
        <v>53</v>
      </c>
      <c r="AK47">
        <f t="shared" si="6"/>
        <v>73</v>
      </c>
      <c r="AL47">
        <v>32</v>
      </c>
      <c r="AM47">
        <v>21</v>
      </c>
      <c r="AN47">
        <v>12</v>
      </c>
      <c r="AO47" s="1" t="s">
        <v>218</v>
      </c>
    </row>
    <row r="48" spans="1:41" x14ac:dyDescent="0.35">
      <c r="A48" s="2">
        <v>44527</v>
      </c>
      <c r="B48" t="s">
        <v>219</v>
      </c>
      <c r="C48">
        <v>3</v>
      </c>
      <c r="D48" t="s">
        <v>35</v>
      </c>
      <c r="E48" t="s">
        <v>98</v>
      </c>
      <c r="F48">
        <v>1</v>
      </c>
      <c r="G48">
        <v>51</v>
      </c>
      <c r="H48">
        <v>1</v>
      </c>
      <c r="K48" t="s">
        <v>37</v>
      </c>
      <c r="L48" t="s">
        <v>220</v>
      </c>
      <c r="M48" s="1" t="s">
        <v>221</v>
      </c>
      <c r="N48">
        <v>1.67</v>
      </c>
      <c r="O48" s="3">
        <v>0.17299999999999999</v>
      </c>
      <c r="P48" s="3">
        <v>0</v>
      </c>
      <c r="Q48" s="3">
        <v>0.65400000000000003</v>
      </c>
      <c r="R48" s="3">
        <v>0.79400000000000004</v>
      </c>
      <c r="S48" s="3">
        <v>0.61099999999999999</v>
      </c>
      <c r="T48" s="1" t="s">
        <v>57</v>
      </c>
      <c r="U48" s="5">
        <f t="shared" si="0"/>
        <v>0</v>
      </c>
      <c r="V48" s="5">
        <f t="shared" si="1"/>
        <v>0</v>
      </c>
      <c r="W48" s="5">
        <f t="shared" si="15"/>
        <v>0</v>
      </c>
      <c r="X48" s="5">
        <f t="shared" si="16"/>
        <v>0</v>
      </c>
      <c r="Y48" s="3">
        <v>0.58199999999999996</v>
      </c>
      <c r="Z48" s="3">
        <v>0.44800000000000001</v>
      </c>
      <c r="AA48" s="3">
        <v>3.4000000000000002E-2</v>
      </c>
      <c r="AB48" s="3">
        <v>0.39500000000000002</v>
      </c>
      <c r="AC48" s="3">
        <v>0.55000000000000004</v>
      </c>
      <c r="AD48" s="1" t="s">
        <v>222</v>
      </c>
      <c r="AE48" s="5">
        <f t="shared" si="17"/>
        <v>3</v>
      </c>
      <c r="AF48" s="5">
        <f t="shared" si="18"/>
        <v>6</v>
      </c>
      <c r="AG48">
        <v>110</v>
      </c>
      <c r="AH48">
        <v>9</v>
      </c>
      <c r="AI48">
        <v>0</v>
      </c>
      <c r="AJ48">
        <v>52</v>
      </c>
      <c r="AK48">
        <f t="shared" si="6"/>
        <v>58</v>
      </c>
      <c r="AL48">
        <v>34</v>
      </c>
      <c r="AM48">
        <v>18</v>
      </c>
      <c r="AN48">
        <v>2</v>
      </c>
      <c r="AO48" s="1" t="s">
        <v>223</v>
      </c>
    </row>
    <row r="49" spans="1:41" x14ac:dyDescent="0.35">
      <c r="A49" s="2">
        <v>44526</v>
      </c>
      <c r="B49" t="s">
        <v>224</v>
      </c>
      <c r="C49">
        <v>3</v>
      </c>
      <c r="D49" t="s">
        <v>35</v>
      </c>
      <c r="E49" t="s">
        <v>98</v>
      </c>
      <c r="F49">
        <v>1</v>
      </c>
      <c r="G49">
        <v>118</v>
      </c>
      <c r="H49">
        <v>1</v>
      </c>
      <c r="K49" t="s">
        <v>37</v>
      </c>
      <c r="L49" t="s">
        <v>225</v>
      </c>
      <c r="M49" s="1" t="s">
        <v>164</v>
      </c>
      <c r="N49">
        <v>2.96</v>
      </c>
      <c r="O49" s="3">
        <v>7.0999999999999994E-2</v>
      </c>
      <c r="P49" s="3">
        <v>0</v>
      </c>
      <c r="Q49" s="3">
        <v>0.61899999999999999</v>
      </c>
      <c r="R49" s="3">
        <v>0.84599999999999997</v>
      </c>
      <c r="S49" s="3">
        <v>0.875</v>
      </c>
      <c r="T49" s="1" t="s">
        <v>57</v>
      </c>
      <c r="U49" s="5">
        <f t="shared" si="0"/>
        <v>0</v>
      </c>
      <c r="V49" s="5">
        <f t="shared" si="1"/>
        <v>0</v>
      </c>
      <c r="W49" s="5">
        <f t="shared" si="15"/>
        <v>0</v>
      </c>
      <c r="X49" s="5">
        <f t="shared" si="16"/>
        <v>0</v>
      </c>
      <c r="Y49" s="3">
        <v>0.63200000000000001</v>
      </c>
      <c r="Z49" s="3">
        <v>0.42199999999999999</v>
      </c>
      <c r="AA49" s="3">
        <v>4.3999999999999997E-2</v>
      </c>
      <c r="AB49" s="3">
        <v>0.41899999999999998</v>
      </c>
      <c r="AC49" s="3">
        <v>0.42899999999999999</v>
      </c>
      <c r="AD49" s="1" t="s">
        <v>71</v>
      </c>
      <c r="AE49" s="5">
        <f t="shared" si="17"/>
        <v>3</v>
      </c>
      <c r="AF49" s="5">
        <f t="shared" si="18"/>
        <v>5</v>
      </c>
      <c r="AG49">
        <v>87</v>
      </c>
      <c r="AH49">
        <v>3</v>
      </c>
      <c r="AI49">
        <v>0</v>
      </c>
      <c r="AJ49">
        <v>42</v>
      </c>
      <c r="AK49">
        <f t="shared" si="6"/>
        <v>45</v>
      </c>
      <c r="AL49">
        <v>26</v>
      </c>
      <c r="AM49">
        <v>16</v>
      </c>
      <c r="AN49">
        <v>2</v>
      </c>
      <c r="AO49" s="1" t="s">
        <v>226</v>
      </c>
    </row>
    <row r="50" spans="1:41" x14ac:dyDescent="0.35">
      <c r="A50" s="2">
        <v>44515</v>
      </c>
      <c r="B50" t="s">
        <v>227</v>
      </c>
      <c r="C50">
        <v>3</v>
      </c>
      <c r="D50" t="s">
        <v>35</v>
      </c>
      <c r="E50" t="s">
        <v>36</v>
      </c>
      <c r="F50">
        <v>1</v>
      </c>
      <c r="G50">
        <v>3</v>
      </c>
      <c r="H50">
        <v>0</v>
      </c>
      <c r="I50">
        <v>1</v>
      </c>
      <c r="J50">
        <v>3</v>
      </c>
      <c r="K50" t="s">
        <v>228</v>
      </c>
      <c r="L50" t="s">
        <v>37</v>
      </c>
      <c r="M50" s="1" t="s">
        <v>229</v>
      </c>
      <c r="N50">
        <v>0.89</v>
      </c>
      <c r="O50" s="3">
        <v>0.16300000000000001</v>
      </c>
      <c r="P50" s="3">
        <v>1.0999999999999999E-2</v>
      </c>
      <c r="Q50" s="3">
        <v>0.65200000000000002</v>
      </c>
      <c r="R50" s="3">
        <v>0.86699999999999999</v>
      </c>
      <c r="S50" s="3">
        <v>0.40600000000000003</v>
      </c>
      <c r="T50" s="1" t="s">
        <v>122</v>
      </c>
      <c r="U50" s="5">
        <f t="shared" si="0"/>
        <v>3</v>
      </c>
      <c r="V50" s="5">
        <f t="shared" si="1"/>
        <v>4</v>
      </c>
      <c r="W50" s="5">
        <f t="shared" si="15"/>
        <v>3</v>
      </c>
      <c r="X50" s="5">
        <f t="shared" si="16"/>
        <v>4</v>
      </c>
      <c r="Y50" s="3">
        <v>0.47899999999999998</v>
      </c>
      <c r="Z50" s="3">
        <v>0.26</v>
      </c>
      <c r="AA50" s="3">
        <v>0.14599999999999999</v>
      </c>
      <c r="AB50" s="3">
        <v>0.217</v>
      </c>
      <c r="AC50" s="3">
        <v>0.37</v>
      </c>
      <c r="AD50" s="1" t="s">
        <v>112</v>
      </c>
      <c r="AE50" s="5">
        <f t="shared" si="17"/>
        <v>1</v>
      </c>
      <c r="AF50" s="5">
        <f t="shared" si="18"/>
        <v>4</v>
      </c>
      <c r="AG50">
        <v>188</v>
      </c>
      <c r="AH50">
        <v>15</v>
      </c>
      <c r="AI50">
        <v>1</v>
      </c>
      <c r="AJ50">
        <v>92</v>
      </c>
      <c r="AK50">
        <f t="shared" si="6"/>
        <v>96</v>
      </c>
      <c r="AL50">
        <v>60</v>
      </c>
      <c r="AM50">
        <v>32</v>
      </c>
      <c r="AN50">
        <v>14</v>
      </c>
      <c r="AO50" s="1" t="s">
        <v>230</v>
      </c>
    </row>
    <row r="51" spans="1:41" x14ac:dyDescent="0.35">
      <c r="A51" s="2">
        <v>44515</v>
      </c>
      <c r="B51" t="s">
        <v>227</v>
      </c>
      <c r="C51">
        <v>3</v>
      </c>
      <c r="D51" t="s">
        <v>35</v>
      </c>
      <c r="E51" t="s">
        <v>98</v>
      </c>
      <c r="F51">
        <v>1</v>
      </c>
      <c r="G51">
        <v>8</v>
      </c>
      <c r="H51">
        <v>1</v>
      </c>
      <c r="I51">
        <v>1</v>
      </c>
      <c r="J51">
        <v>8</v>
      </c>
      <c r="K51" t="s">
        <v>37</v>
      </c>
      <c r="L51" t="s">
        <v>153</v>
      </c>
      <c r="M51" s="1" t="s">
        <v>231</v>
      </c>
      <c r="N51">
        <v>1.98</v>
      </c>
      <c r="O51" s="3">
        <v>0.189</v>
      </c>
      <c r="P51" s="3">
        <v>0</v>
      </c>
      <c r="Q51" s="3">
        <v>0.73599999999999999</v>
      </c>
      <c r="R51" s="3">
        <v>0.89700000000000002</v>
      </c>
      <c r="S51" s="3">
        <v>0.42899999999999999</v>
      </c>
      <c r="T51" s="1" t="s">
        <v>46</v>
      </c>
      <c r="U51" s="5">
        <f t="shared" si="0"/>
        <v>0</v>
      </c>
      <c r="V51" s="5">
        <f t="shared" si="1"/>
        <v>1</v>
      </c>
      <c r="W51" s="5">
        <f t="shared" si="15"/>
        <v>0</v>
      </c>
      <c r="X51" s="5">
        <f t="shared" si="16"/>
        <v>1</v>
      </c>
      <c r="Y51" s="3">
        <v>0.59</v>
      </c>
      <c r="Z51" s="3">
        <v>0.44900000000000001</v>
      </c>
      <c r="AA51" s="3">
        <v>0.13</v>
      </c>
      <c r="AB51" s="3">
        <v>0.372</v>
      </c>
      <c r="AC51" s="3">
        <v>0.57699999999999996</v>
      </c>
      <c r="AD51" s="1" t="s">
        <v>71</v>
      </c>
      <c r="AE51" s="5">
        <f t="shared" si="17"/>
        <v>3</v>
      </c>
      <c r="AF51" s="5">
        <f t="shared" si="18"/>
        <v>5</v>
      </c>
      <c r="AG51">
        <v>122</v>
      </c>
      <c r="AH51">
        <v>10</v>
      </c>
      <c r="AI51">
        <v>0</v>
      </c>
      <c r="AJ51">
        <v>53</v>
      </c>
      <c r="AK51">
        <f t="shared" si="6"/>
        <v>69</v>
      </c>
      <c r="AL51">
        <v>39</v>
      </c>
      <c r="AM51">
        <v>14</v>
      </c>
      <c r="AN51">
        <v>9</v>
      </c>
      <c r="AO51" s="1" t="s">
        <v>166</v>
      </c>
    </row>
    <row r="52" spans="1:41" x14ac:dyDescent="0.35">
      <c r="A52" s="2">
        <v>44515</v>
      </c>
      <c r="B52" t="s">
        <v>227</v>
      </c>
      <c r="C52">
        <v>3</v>
      </c>
      <c r="D52" t="s">
        <v>35</v>
      </c>
      <c r="E52" t="s">
        <v>98</v>
      </c>
      <c r="F52">
        <v>1</v>
      </c>
      <c r="G52">
        <v>5</v>
      </c>
      <c r="H52">
        <v>1</v>
      </c>
      <c r="I52">
        <v>1</v>
      </c>
      <c r="J52">
        <v>5</v>
      </c>
      <c r="K52" t="s">
        <v>37</v>
      </c>
      <c r="L52" t="s">
        <v>181</v>
      </c>
      <c r="M52" s="1" t="s">
        <v>164</v>
      </c>
      <c r="N52">
        <v>1.71</v>
      </c>
      <c r="O52" s="3">
        <v>0.29199999999999998</v>
      </c>
      <c r="P52" s="3">
        <v>0</v>
      </c>
      <c r="Q52" s="3">
        <v>0.64600000000000002</v>
      </c>
      <c r="R52" s="3">
        <v>0.871</v>
      </c>
      <c r="S52" s="3">
        <v>0.41199999999999998</v>
      </c>
      <c r="T52" s="1" t="s">
        <v>46</v>
      </c>
      <c r="U52" s="5">
        <f t="shared" si="0"/>
        <v>0</v>
      </c>
      <c r="V52" s="5">
        <f t="shared" si="1"/>
        <v>1</v>
      </c>
      <c r="W52" s="5">
        <f t="shared" si="15"/>
        <v>0</v>
      </c>
      <c r="X52" s="5">
        <f t="shared" si="16"/>
        <v>1</v>
      </c>
      <c r="Y52" s="3">
        <v>0.6</v>
      </c>
      <c r="Z52" s="3">
        <v>0.5</v>
      </c>
      <c r="AA52" s="3">
        <v>0.115</v>
      </c>
      <c r="AB52" s="3">
        <v>0.32100000000000001</v>
      </c>
      <c r="AC52" s="3">
        <v>0.70799999999999996</v>
      </c>
      <c r="AD52" s="1" t="s">
        <v>136</v>
      </c>
      <c r="AE52" s="5">
        <f t="shared" si="17"/>
        <v>4</v>
      </c>
      <c r="AF52" s="5">
        <f t="shared" si="18"/>
        <v>6</v>
      </c>
      <c r="AG52">
        <v>100</v>
      </c>
      <c r="AH52">
        <v>14</v>
      </c>
      <c r="AI52">
        <v>0</v>
      </c>
      <c r="AJ52">
        <v>48</v>
      </c>
      <c r="AK52">
        <f t="shared" si="6"/>
        <v>52</v>
      </c>
      <c r="AL52">
        <v>31</v>
      </c>
      <c r="AM52">
        <v>17</v>
      </c>
      <c r="AN52">
        <v>6</v>
      </c>
      <c r="AO52" s="1" t="s">
        <v>232</v>
      </c>
    </row>
    <row r="53" spans="1:41" x14ac:dyDescent="0.35">
      <c r="A53" s="2">
        <v>44515</v>
      </c>
      <c r="B53" t="s">
        <v>227</v>
      </c>
      <c r="C53">
        <v>3</v>
      </c>
      <c r="D53" t="s">
        <v>35</v>
      </c>
      <c r="E53" t="s">
        <v>98</v>
      </c>
      <c r="F53">
        <v>1</v>
      </c>
      <c r="G53">
        <v>12</v>
      </c>
      <c r="H53">
        <v>1</v>
      </c>
      <c r="I53">
        <v>1</v>
      </c>
      <c r="J53">
        <v>10</v>
      </c>
      <c r="K53" t="s">
        <v>37</v>
      </c>
      <c r="L53" t="s">
        <v>110</v>
      </c>
      <c r="M53" s="1" t="s">
        <v>233</v>
      </c>
      <c r="N53">
        <v>2.2400000000000002</v>
      </c>
      <c r="O53" s="3">
        <v>0.13200000000000001</v>
      </c>
      <c r="P53" s="3">
        <v>0</v>
      </c>
      <c r="Q53" s="3">
        <v>0.68400000000000005</v>
      </c>
      <c r="R53" s="3">
        <v>0.80800000000000005</v>
      </c>
      <c r="S53" s="3">
        <v>0.66700000000000004</v>
      </c>
      <c r="T53" s="1" t="s">
        <v>84</v>
      </c>
      <c r="U53" s="5">
        <f t="shared" si="0"/>
        <v>1</v>
      </c>
      <c r="V53" s="5">
        <f t="shared" si="1"/>
        <v>1</v>
      </c>
      <c r="W53" s="5">
        <f t="shared" si="15"/>
        <v>1</v>
      </c>
      <c r="X53" s="5">
        <f t="shared" si="16"/>
        <v>1</v>
      </c>
      <c r="Y53" s="3">
        <v>0.629</v>
      </c>
      <c r="Z53" s="3">
        <v>0.52900000000000003</v>
      </c>
      <c r="AA53" s="3">
        <v>0.02</v>
      </c>
      <c r="AB53" s="3">
        <v>0.48299999999999998</v>
      </c>
      <c r="AC53" s="3">
        <v>0.59099999999999997</v>
      </c>
      <c r="AD53" s="1" t="s">
        <v>234</v>
      </c>
      <c r="AE53" s="5">
        <f t="shared" si="17"/>
        <v>5</v>
      </c>
      <c r="AF53" s="5">
        <f t="shared" si="18"/>
        <v>10</v>
      </c>
      <c r="AG53">
        <v>89</v>
      </c>
      <c r="AH53">
        <v>5</v>
      </c>
      <c r="AI53">
        <v>0</v>
      </c>
      <c r="AJ53">
        <v>38</v>
      </c>
      <c r="AK53">
        <f t="shared" si="6"/>
        <v>51</v>
      </c>
      <c r="AL53">
        <v>26</v>
      </c>
      <c r="AM53">
        <v>12</v>
      </c>
      <c r="AN53">
        <v>1</v>
      </c>
      <c r="AO53" s="1" t="s">
        <v>235</v>
      </c>
    </row>
    <row r="54" spans="1:41" x14ac:dyDescent="0.35">
      <c r="A54" s="2">
        <v>44501</v>
      </c>
      <c r="B54" t="s">
        <v>236</v>
      </c>
      <c r="C54">
        <v>3</v>
      </c>
      <c r="D54" t="s">
        <v>35</v>
      </c>
      <c r="E54" t="s">
        <v>61</v>
      </c>
      <c r="F54">
        <v>1</v>
      </c>
      <c r="G54">
        <v>2</v>
      </c>
      <c r="H54">
        <v>1</v>
      </c>
      <c r="I54">
        <v>1</v>
      </c>
      <c r="J54">
        <v>2</v>
      </c>
      <c r="K54" t="s">
        <v>37</v>
      </c>
      <c r="L54" t="s">
        <v>65</v>
      </c>
      <c r="M54" s="1" t="s">
        <v>188</v>
      </c>
      <c r="N54">
        <v>1.22</v>
      </c>
      <c r="O54" s="3">
        <v>7.0000000000000007E-2</v>
      </c>
      <c r="P54" s="3">
        <v>2.3E-2</v>
      </c>
      <c r="Q54" s="3">
        <v>0.66300000000000003</v>
      </c>
      <c r="R54" s="3">
        <v>0.78900000000000003</v>
      </c>
      <c r="S54" s="3">
        <v>0.31</v>
      </c>
      <c r="T54" s="1" t="s">
        <v>237</v>
      </c>
      <c r="U54" s="5">
        <f t="shared" si="0"/>
        <v>7</v>
      </c>
      <c r="V54" s="5">
        <f t="shared" si="1"/>
        <v>10</v>
      </c>
      <c r="W54" s="5">
        <f t="shared" si="15"/>
        <v>7</v>
      </c>
      <c r="X54" s="5">
        <f t="shared" si="16"/>
        <v>10</v>
      </c>
      <c r="Y54" s="3">
        <v>0.54</v>
      </c>
      <c r="Z54" s="3">
        <v>0.45500000000000002</v>
      </c>
      <c r="AA54" s="3">
        <v>0.08</v>
      </c>
      <c r="AB54" s="3">
        <v>0.41199999999999998</v>
      </c>
      <c r="AC54" s="3">
        <v>0.51400000000000001</v>
      </c>
      <c r="AD54" s="1" t="s">
        <v>107</v>
      </c>
      <c r="AE54" s="5">
        <f t="shared" si="17"/>
        <v>5</v>
      </c>
      <c r="AF54" s="5">
        <f t="shared" si="18"/>
        <v>6</v>
      </c>
      <c r="AG54">
        <v>174</v>
      </c>
      <c r="AH54">
        <v>6</v>
      </c>
      <c r="AI54">
        <v>2</v>
      </c>
      <c r="AJ54">
        <v>86</v>
      </c>
      <c r="AK54">
        <f t="shared" si="6"/>
        <v>88</v>
      </c>
      <c r="AL54">
        <v>57</v>
      </c>
      <c r="AM54">
        <v>29</v>
      </c>
      <c r="AN54">
        <v>7</v>
      </c>
      <c r="AO54" s="1" t="s">
        <v>238</v>
      </c>
    </row>
    <row r="55" spans="1:41" x14ac:dyDescent="0.35">
      <c r="A55" s="2">
        <v>44501</v>
      </c>
      <c r="B55" t="s">
        <v>236</v>
      </c>
      <c r="C55">
        <v>3</v>
      </c>
      <c r="D55" t="s">
        <v>35</v>
      </c>
      <c r="E55" t="s">
        <v>36</v>
      </c>
      <c r="F55">
        <v>1</v>
      </c>
      <c r="G55">
        <v>10</v>
      </c>
      <c r="H55">
        <v>1</v>
      </c>
      <c r="I55">
        <v>1</v>
      </c>
      <c r="J55">
        <v>7</v>
      </c>
      <c r="K55" t="s">
        <v>37</v>
      </c>
      <c r="L55" t="s">
        <v>172</v>
      </c>
      <c r="M55" s="1" t="s">
        <v>239</v>
      </c>
      <c r="N55">
        <v>1.38</v>
      </c>
      <c r="O55" s="3">
        <v>6.5000000000000002E-2</v>
      </c>
      <c r="P55" s="3">
        <v>3.9E-2</v>
      </c>
      <c r="Q55" s="3">
        <v>0.55800000000000005</v>
      </c>
      <c r="R55" s="3">
        <v>0.76700000000000002</v>
      </c>
      <c r="S55" s="3">
        <v>0.61799999999999999</v>
      </c>
      <c r="T55" s="1" t="s">
        <v>67</v>
      </c>
      <c r="U55" s="5">
        <f t="shared" si="0"/>
        <v>1</v>
      </c>
      <c r="V55" s="5">
        <f t="shared" si="1"/>
        <v>3</v>
      </c>
      <c r="W55" s="5">
        <f t="shared" si="15"/>
        <v>1</v>
      </c>
      <c r="X55" s="5">
        <f t="shared" si="16"/>
        <v>3</v>
      </c>
      <c r="Y55" s="3">
        <v>0.53600000000000003</v>
      </c>
      <c r="Z55" s="3">
        <v>0.41299999999999998</v>
      </c>
      <c r="AA55" s="3">
        <v>0.115</v>
      </c>
      <c r="AB55" s="3">
        <v>0.28999999999999998</v>
      </c>
      <c r="AC55" s="3">
        <v>0.65700000000000003</v>
      </c>
      <c r="AD55" s="1" t="s">
        <v>95</v>
      </c>
      <c r="AE55" s="5">
        <f t="shared" si="17"/>
        <v>4</v>
      </c>
      <c r="AF55" s="5">
        <f t="shared" si="18"/>
        <v>12</v>
      </c>
      <c r="AG55">
        <v>181</v>
      </c>
      <c r="AH55">
        <v>5</v>
      </c>
      <c r="AI55">
        <v>3</v>
      </c>
      <c r="AJ55">
        <v>77</v>
      </c>
      <c r="AK55">
        <f t="shared" si="6"/>
        <v>104</v>
      </c>
      <c r="AL55">
        <v>43</v>
      </c>
      <c r="AM55">
        <v>34</v>
      </c>
      <c r="AN55">
        <v>12</v>
      </c>
      <c r="AO55" s="1" t="s">
        <v>240</v>
      </c>
    </row>
    <row r="56" spans="1:41" x14ac:dyDescent="0.35">
      <c r="A56" s="2">
        <v>44501</v>
      </c>
      <c r="B56" t="s">
        <v>236</v>
      </c>
      <c r="C56">
        <v>3</v>
      </c>
      <c r="D56" t="s">
        <v>35</v>
      </c>
      <c r="E56" t="s">
        <v>43</v>
      </c>
      <c r="F56">
        <v>1</v>
      </c>
      <c r="G56">
        <v>26</v>
      </c>
      <c r="H56">
        <v>1</v>
      </c>
      <c r="I56">
        <v>1</v>
      </c>
      <c r="K56" t="s">
        <v>37</v>
      </c>
      <c r="L56" t="s">
        <v>241</v>
      </c>
      <c r="M56" s="1" t="s">
        <v>69</v>
      </c>
      <c r="N56">
        <v>1.59</v>
      </c>
      <c r="O56" s="3">
        <v>0.17</v>
      </c>
      <c r="P56" s="3">
        <v>6.4000000000000001E-2</v>
      </c>
      <c r="Q56" s="3">
        <v>0.72299999999999998</v>
      </c>
      <c r="R56" s="3">
        <v>0.73499999999999999</v>
      </c>
      <c r="S56" s="3">
        <v>0.46200000000000002</v>
      </c>
      <c r="T56" s="1" t="s">
        <v>63</v>
      </c>
      <c r="U56" s="5">
        <f t="shared" si="0"/>
        <v>2</v>
      </c>
      <c r="V56" s="5">
        <f t="shared" si="1"/>
        <v>5</v>
      </c>
      <c r="W56" s="5">
        <f t="shared" si="15"/>
        <v>2</v>
      </c>
      <c r="X56" s="5">
        <f t="shared" si="16"/>
        <v>5</v>
      </c>
      <c r="Y56" s="3">
        <v>0.59399999999999997</v>
      </c>
      <c r="Z56" s="3">
        <v>0.54200000000000004</v>
      </c>
      <c r="AA56" s="3">
        <v>8.5000000000000006E-2</v>
      </c>
      <c r="AB56" s="3">
        <v>0.45900000000000002</v>
      </c>
      <c r="AC56" s="3">
        <v>0.68200000000000005</v>
      </c>
      <c r="AD56" s="1" t="s">
        <v>117</v>
      </c>
      <c r="AE56" s="5">
        <f t="shared" si="17"/>
        <v>5</v>
      </c>
      <c r="AF56" s="5">
        <f t="shared" si="18"/>
        <v>9</v>
      </c>
      <c r="AG56">
        <v>106</v>
      </c>
      <c r="AH56">
        <v>8</v>
      </c>
      <c r="AI56">
        <v>3</v>
      </c>
      <c r="AJ56">
        <v>47</v>
      </c>
      <c r="AK56">
        <f t="shared" si="6"/>
        <v>59</v>
      </c>
      <c r="AL56">
        <v>34</v>
      </c>
      <c r="AM56">
        <v>13</v>
      </c>
      <c r="AN56">
        <v>5</v>
      </c>
      <c r="AO56" s="1" t="s">
        <v>242</v>
      </c>
    </row>
    <row r="57" spans="1:41" x14ac:dyDescent="0.35">
      <c r="A57" s="2">
        <v>44501</v>
      </c>
      <c r="B57" t="s">
        <v>236</v>
      </c>
      <c r="C57">
        <v>3</v>
      </c>
      <c r="D57" t="s">
        <v>35</v>
      </c>
      <c r="E57" t="s">
        <v>49</v>
      </c>
      <c r="F57">
        <v>1</v>
      </c>
      <c r="G57">
        <v>22</v>
      </c>
      <c r="H57">
        <v>1</v>
      </c>
      <c r="I57">
        <v>1</v>
      </c>
      <c r="J57">
        <v>15</v>
      </c>
      <c r="K57" t="s">
        <v>37</v>
      </c>
      <c r="L57" t="s">
        <v>177</v>
      </c>
      <c r="M57" s="1" t="s">
        <v>176</v>
      </c>
      <c r="U57" s="5">
        <f t="shared" si="0"/>
        <v>0</v>
      </c>
      <c r="V57" s="5">
        <f t="shared" si="1"/>
        <v>0</v>
      </c>
      <c r="AK57">
        <f t="shared" si="6"/>
        <v>0</v>
      </c>
    </row>
    <row r="58" spans="1:41" x14ac:dyDescent="0.35">
      <c r="A58" s="2">
        <v>44501</v>
      </c>
      <c r="B58" t="s">
        <v>236</v>
      </c>
      <c r="C58">
        <v>3</v>
      </c>
      <c r="D58" t="s">
        <v>35</v>
      </c>
      <c r="E58" t="s">
        <v>54</v>
      </c>
      <c r="F58">
        <v>1</v>
      </c>
      <c r="G58">
        <v>40</v>
      </c>
      <c r="H58">
        <v>1</v>
      </c>
      <c r="I58">
        <v>1</v>
      </c>
      <c r="K58" t="s">
        <v>37</v>
      </c>
      <c r="L58" t="s">
        <v>243</v>
      </c>
      <c r="M58" s="1" t="s">
        <v>244</v>
      </c>
      <c r="N58">
        <v>1.47</v>
      </c>
      <c r="O58" s="3">
        <v>3.7999999999999999E-2</v>
      </c>
      <c r="P58" s="3">
        <v>0</v>
      </c>
      <c r="Q58" s="3">
        <v>0.67900000000000005</v>
      </c>
      <c r="R58" s="3">
        <v>0.77400000000000002</v>
      </c>
      <c r="S58" s="3">
        <v>0.56000000000000005</v>
      </c>
      <c r="T58" s="1" t="s">
        <v>40</v>
      </c>
      <c r="U58" s="5">
        <f t="shared" si="0"/>
        <v>0</v>
      </c>
      <c r="V58" s="5">
        <f t="shared" si="1"/>
        <v>2</v>
      </c>
      <c r="W58" s="5">
        <f t="shared" ref="W58:W65" si="19">_xlfn.NUMBERVALUE(LEFT(T58, FIND( "/", T58) - 1))</f>
        <v>0</v>
      </c>
      <c r="X58" s="5">
        <f t="shared" ref="X58:X65" si="20">_xlfn.NUMBERVALUE(RIGHT(T58, LEN(T58) - FIND( "/", T58)))</f>
        <v>2</v>
      </c>
      <c r="Y58" s="3">
        <v>0.56000000000000005</v>
      </c>
      <c r="Z58" s="3">
        <v>0.433</v>
      </c>
      <c r="AA58" s="3">
        <v>8.8999999999999996E-2</v>
      </c>
      <c r="AB58" s="3">
        <v>0.29599999999999999</v>
      </c>
      <c r="AC58" s="3">
        <v>0.63900000000000001</v>
      </c>
      <c r="AD58" s="1" t="s">
        <v>200</v>
      </c>
      <c r="AE58" s="5">
        <f t="shared" ref="AE58:AE65" si="21">_xlfn.NUMBERVALUE(LEFT(AD58, FIND( "/", AD58) - 1))</f>
        <v>4</v>
      </c>
      <c r="AF58" s="5">
        <f t="shared" ref="AF58:AF65" si="22">_xlfn.NUMBERVALUE(RIGHT(AD58, LEN(AD58) - FIND( "/", AD58)))</f>
        <v>11</v>
      </c>
      <c r="AG58">
        <v>168</v>
      </c>
      <c r="AH58">
        <v>3</v>
      </c>
      <c r="AI58">
        <v>0</v>
      </c>
      <c r="AJ58">
        <v>78</v>
      </c>
      <c r="AK58">
        <f t="shared" si="6"/>
        <v>90</v>
      </c>
      <c r="AL58">
        <v>53</v>
      </c>
      <c r="AM58">
        <v>25</v>
      </c>
      <c r="AN58">
        <v>8</v>
      </c>
      <c r="AO58" s="1" t="s">
        <v>132</v>
      </c>
    </row>
    <row r="59" spans="1:41" x14ac:dyDescent="0.35">
      <c r="A59" s="2">
        <v>44438</v>
      </c>
      <c r="B59" t="s">
        <v>245</v>
      </c>
      <c r="C59">
        <v>5</v>
      </c>
      <c r="D59" t="s">
        <v>35</v>
      </c>
      <c r="E59" t="s">
        <v>61</v>
      </c>
      <c r="F59">
        <v>1</v>
      </c>
      <c r="G59">
        <v>2</v>
      </c>
      <c r="H59">
        <v>0</v>
      </c>
      <c r="I59">
        <v>1</v>
      </c>
      <c r="J59">
        <v>2</v>
      </c>
      <c r="K59" t="s">
        <v>65</v>
      </c>
      <c r="L59" t="s">
        <v>37</v>
      </c>
      <c r="M59" s="1" t="s">
        <v>246</v>
      </c>
      <c r="N59">
        <v>0.76</v>
      </c>
      <c r="O59" s="3">
        <v>6.5000000000000002E-2</v>
      </c>
      <c r="P59" s="3">
        <v>3.3000000000000002E-2</v>
      </c>
      <c r="Q59" s="3">
        <v>0.54300000000000004</v>
      </c>
      <c r="R59" s="3">
        <v>0.8</v>
      </c>
      <c r="S59" s="3">
        <v>0.40500000000000003</v>
      </c>
      <c r="T59" s="1" t="s">
        <v>52</v>
      </c>
      <c r="U59" s="5">
        <f t="shared" si="0"/>
        <v>4</v>
      </c>
      <c r="V59" s="5">
        <f t="shared" si="1"/>
        <v>8</v>
      </c>
      <c r="W59" s="5">
        <f t="shared" si="19"/>
        <v>4</v>
      </c>
      <c r="X59" s="5">
        <f t="shared" si="20"/>
        <v>8</v>
      </c>
      <c r="Y59" s="3">
        <v>0.45600000000000002</v>
      </c>
      <c r="Z59" s="3">
        <v>0.28899999999999998</v>
      </c>
      <c r="AA59" s="3">
        <v>0.17799999999999999</v>
      </c>
      <c r="AB59" s="3">
        <v>0.192</v>
      </c>
      <c r="AC59" s="3">
        <v>0.42099999999999999</v>
      </c>
      <c r="AD59" s="1" t="s">
        <v>171</v>
      </c>
      <c r="AE59" s="5">
        <f t="shared" si="21"/>
        <v>1</v>
      </c>
      <c r="AF59" s="5">
        <f t="shared" si="22"/>
        <v>6</v>
      </c>
      <c r="AG59">
        <v>182</v>
      </c>
      <c r="AH59">
        <v>6</v>
      </c>
      <c r="AI59">
        <v>3</v>
      </c>
      <c r="AJ59">
        <v>92</v>
      </c>
      <c r="AK59">
        <f t="shared" si="6"/>
        <v>90</v>
      </c>
      <c r="AL59">
        <v>50</v>
      </c>
      <c r="AM59">
        <v>42</v>
      </c>
      <c r="AN59">
        <v>16</v>
      </c>
      <c r="AO59" s="1" t="s">
        <v>247</v>
      </c>
    </row>
    <row r="60" spans="1:41" x14ac:dyDescent="0.35">
      <c r="A60" s="2">
        <v>44438</v>
      </c>
      <c r="B60" t="s">
        <v>245</v>
      </c>
      <c r="C60">
        <v>5</v>
      </c>
      <c r="D60" t="s">
        <v>35</v>
      </c>
      <c r="E60" t="s">
        <v>36</v>
      </c>
      <c r="F60">
        <v>1</v>
      </c>
      <c r="G60">
        <v>4</v>
      </c>
      <c r="H60">
        <v>1</v>
      </c>
      <c r="I60">
        <v>1</v>
      </c>
      <c r="J60">
        <v>4</v>
      </c>
      <c r="K60" t="s">
        <v>37</v>
      </c>
      <c r="L60" t="s">
        <v>228</v>
      </c>
      <c r="M60" s="1" t="s">
        <v>248</v>
      </c>
      <c r="N60">
        <v>1</v>
      </c>
      <c r="O60" s="3">
        <v>0.08</v>
      </c>
      <c r="P60" s="3">
        <v>1.2999999999999999E-2</v>
      </c>
      <c r="Q60" s="3">
        <v>0.66</v>
      </c>
      <c r="R60" s="3">
        <v>0.76800000000000002</v>
      </c>
      <c r="S60" s="3">
        <v>0.43099999999999999</v>
      </c>
      <c r="T60" s="1" t="s">
        <v>249</v>
      </c>
      <c r="U60" s="5">
        <f t="shared" si="0"/>
        <v>9</v>
      </c>
      <c r="V60" s="5">
        <f t="shared" si="1"/>
        <v>12</v>
      </c>
      <c r="W60" s="5">
        <f t="shared" si="19"/>
        <v>9</v>
      </c>
      <c r="X60" s="5">
        <f t="shared" si="20"/>
        <v>12</v>
      </c>
      <c r="Y60" s="3">
        <v>0.51500000000000001</v>
      </c>
      <c r="Z60" s="3">
        <v>0.34699999999999998</v>
      </c>
      <c r="AA60" s="3">
        <v>0.129</v>
      </c>
      <c r="AB60" s="3">
        <v>0.247</v>
      </c>
      <c r="AC60" s="3">
        <v>0.51100000000000001</v>
      </c>
      <c r="AD60" s="1" t="s">
        <v>250</v>
      </c>
      <c r="AE60" s="5">
        <f t="shared" si="21"/>
        <v>6</v>
      </c>
      <c r="AF60" s="5">
        <f t="shared" si="22"/>
        <v>9</v>
      </c>
      <c r="AG60">
        <v>274</v>
      </c>
      <c r="AH60">
        <v>12</v>
      </c>
      <c r="AI60">
        <v>2</v>
      </c>
      <c r="AJ60">
        <v>150</v>
      </c>
      <c r="AK60">
        <f t="shared" si="6"/>
        <v>124</v>
      </c>
      <c r="AL60">
        <v>99</v>
      </c>
      <c r="AM60">
        <v>51</v>
      </c>
      <c r="AN60">
        <v>16</v>
      </c>
      <c r="AO60" s="1" t="s">
        <v>251</v>
      </c>
    </row>
    <row r="61" spans="1:41" x14ac:dyDescent="0.35">
      <c r="A61" s="2">
        <v>44438</v>
      </c>
      <c r="B61" t="s">
        <v>245</v>
      </c>
      <c r="C61">
        <v>5</v>
      </c>
      <c r="D61" t="s">
        <v>35</v>
      </c>
      <c r="E61" t="s">
        <v>43</v>
      </c>
      <c r="F61">
        <v>1</v>
      </c>
      <c r="G61">
        <v>8</v>
      </c>
      <c r="H61">
        <v>1</v>
      </c>
      <c r="I61">
        <v>1</v>
      </c>
      <c r="J61">
        <v>6</v>
      </c>
      <c r="K61" t="s">
        <v>37</v>
      </c>
      <c r="L61" t="s">
        <v>252</v>
      </c>
      <c r="M61" s="1" t="s">
        <v>253</v>
      </c>
      <c r="N61">
        <v>1.5</v>
      </c>
      <c r="O61" s="3">
        <v>0.10299999999999999</v>
      </c>
      <c r="P61" s="3">
        <v>3.4000000000000002E-2</v>
      </c>
      <c r="Q61" s="3">
        <v>0.61499999999999999</v>
      </c>
      <c r="R61" s="3">
        <v>0.73599999999999999</v>
      </c>
      <c r="S61" s="3">
        <v>0.66700000000000004</v>
      </c>
      <c r="T61" s="1" t="s">
        <v>76</v>
      </c>
      <c r="U61" s="5">
        <f t="shared" si="0"/>
        <v>4</v>
      </c>
      <c r="V61" s="5">
        <f t="shared" si="1"/>
        <v>5</v>
      </c>
      <c r="W61" s="5">
        <f t="shared" si="19"/>
        <v>4</v>
      </c>
      <c r="X61" s="5">
        <f t="shared" si="20"/>
        <v>5</v>
      </c>
      <c r="Y61" s="3">
        <v>0.55700000000000005</v>
      </c>
      <c r="Z61" s="3">
        <v>0.435</v>
      </c>
      <c r="AA61" s="3">
        <v>0.11600000000000001</v>
      </c>
      <c r="AB61" s="3">
        <v>0.39600000000000002</v>
      </c>
      <c r="AC61" s="3">
        <v>0.5</v>
      </c>
      <c r="AD61" s="1" t="s">
        <v>254</v>
      </c>
      <c r="AE61" s="5">
        <f t="shared" si="21"/>
        <v>5</v>
      </c>
      <c r="AF61" s="5">
        <f t="shared" si="22"/>
        <v>16</v>
      </c>
      <c r="AG61">
        <v>264</v>
      </c>
      <c r="AH61">
        <v>12</v>
      </c>
      <c r="AI61">
        <v>4</v>
      </c>
      <c r="AJ61">
        <v>117</v>
      </c>
      <c r="AK61">
        <f t="shared" si="6"/>
        <v>147</v>
      </c>
      <c r="AL61">
        <v>72</v>
      </c>
      <c r="AM61">
        <v>45</v>
      </c>
      <c r="AN61">
        <v>17</v>
      </c>
      <c r="AO61" s="1" t="s">
        <v>255</v>
      </c>
    </row>
    <row r="62" spans="1:41" x14ac:dyDescent="0.35">
      <c r="A62" s="2">
        <v>44438</v>
      </c>
      <c r="B62" t="s">
        <v>245</v>
      </c>
      <c r="C62">
        <v>5</v>
      </c>
      <c r="D62" t="s">
        <v>35</v>
      </c>
      <c r="E62" t="s">
        <v>49</v>
      </c>
      <c r="F62">
        <v>1</v>
      </c>
      <c r="G62">
        <v>99</v>
      </c>
      <c r="H62">
        <v>1</v>
      </c>
      <c r="I62">
        <v>1</v>
      </c>
      <c r="J62" t="s">
        <v>174</v>
      </c>
      <c r="K62" t="s">
        <v>37</v>
      </c>
      <c r="L62" t="s">
        <v>256</v>
      </c>
      <c r="M62" s="1" t="s">
        <v>257</v>
      </c>
      <c r="N62">
        <v>1.29</v>
      </c>
      <c r="O62" s="3">
        <v>8.5999999999999993E-2</v>
      </c>
      <c r="P62" s="3">
        <v>0.01</v>
      </c>
      <c r="Q62" s="3">
        <v>0.629</v>
      </c>
      <c r="R62" s="3">
        <v>0.72699999999999998</v>
      </c>
      <c r="S62" s="3">
        <v>0.53800000000000003</v>
      </c>
      <c r="T62" s="1" t="s">
        <v>258</v>
      </c>
      <c r="U62" s="5">
        <f t="shared" si="0"/>
        <v>8</v>
      </c>
      <c r="V62" s="5">
        <f t="shared" si="1"/>
        <v>11</v>
      </c>
      <c r="W62" s="5">
        <f t="shared" si="19"/>
        <v>8</v>
      </c>
      <c r="X62" s="5">
        <f t="shared" si="20"/>
        <v>11</v>
      </c>
      <c r="Y62" s="3">
        <v>0.55000000000000004</v>
      </c>
      <c r="Z62" s="3">
        <v>0.443</v>
      </c>
      <c r="AA62" s="3">
        <v>3.7999999999999999E-2</v>
      </c>
      <c r="AB62" s="3">
        <v>0.38500000000000001</v>
      </c>
      <c r="AC62" s="3">
        <v>0.60699999999999998</v>
      </c>
      <c r="AD62" s="1" t="s">
        <v>183</v>
      </c>
      <c r="AE62" s="5">
        <f t="shared" si="21"/>
        <v>6</v>
      </c>
      <c r="AF62" s="5">
        <f t="shared" si="22"/>
        <v>12</v>
      </c>
      <c r="AG62">
        <v>211</v>
      </c>
      <c r="AH62">
        <v>9</v>
      </c>
      <c r="AI62">
        <v>1</v>
      </c>
      <c r="AJ62">
        <v>105</v>
      </c>
      <c r="AK62">
        <f t="shared" si="6"/>
        <v>106</v>
      </c>
      <c r="AL62">
        <v>66</v>
      </c>
      <c r="AM62">
        <v>39</v>
      </c>
      <c r="AN62">
        <v>4</v>
      </c>
      <c r="AO62" s="1" t="s">
        <v>259</v>
      </c>
    </row>
    <row r="63" spans="1:41" x14ac:dyDescent="0.35">
      <c r="A63" s="2">
        <v>44438</v>
      </c>
      <c r="B63" t="s">
        <v>245</v>
      </c>
      <c r="C63">
        <v>5</v>
      </c>
      <c r="D63" t="s">
        <v>35</v>
      </c>
      <c r="E63" t="s">
        <v>54</v>
      </c>
      <c r="F63">
        <v>1</v>
      </c>
      <c r="G63">
        <v>56</v>
      </c>
      <c r="H63">
        <v>1</v>
      </c>
      <c r="I63">
        <v>1</v>
      </c>
      <c r="K63" t="s">
        <v>37</v>
      </c>
      <c r="L63" t="s">
        <v>260</v>
      </c>
      <c r="M63" s="1" t="s">
        <v>261</v>
      </c>
      <c r="N63">
        <v>1.32</v>
      </c>
      <c r="O63" s="3">
        <v>0.115</v>
      </c>
      <c r="P63" s="3">
        <v>5.2999999999999999E-2</v>
      </c>
      <c r="Q63" s="3">
        <v>0.626</v>
      </c>
      <c r="R63" s="3">
        <v>0.76800000000000002</v>
      </c>
      <c r="S63" s="3">
        <v>0.51</v>
      </c>
      <c r="T63" s="1" t="s">
        <v>262</v>
      </c>
      <c r="U63" s="5">
        <f t="shared" si="0"/>
        <v>11</v>
      </c>
      <c r="V63" s="5">
        <f t="shared" si="1"/>
        <v>13</v>
      </c>
      <c r="W63" s="5">
        <f t="shared" si="19"/>
        <v>11</v>
      </c>
      <c r="X63" s="5">
        <f t="shared" si="20"/>
        <v>13</v>
      </c>
      <c r="Y63" s="3">
        <v>0.54700000000000004</v>
      </c>
      <c r="Z63" s="3">
        <v>0.434</v>
      </c>
      <c r="AA63" s="3">
        <v>4.2000000000000003E-2</v>
      </c>
      <c r="AB63" s="3">
        <v>0.36599999999999999</v>
      </c>
      <c r="AC63" s="3">
        <v>0.56000000000000005</v>
      </c>
      <c r="AD63" s="1" t="s">
        <v>263</v>
      </c>
      <c r="AE63" s="5">
        <f t="shared" si="21"/>
        <v>7</v>
      </c>
      <c r="AF63" s="5">
        <f t="shared" si="22"/>
        <v>16</v>
      </c>
      <c r="AG63">
        <v>274</v>
      </c>
      <c r="AH63">
        <v>15</v>
      </c>
      <c r="AI63">
        <v>7</v>
      </c>
      <c r="AJ63">
        <v>131</v>
      </c>
      <c r="AK63">
        <f t="shared" si="6"/>
        <v>143</v>
      </c>
      <c r="AL63">
        <v>82</v>
      </c>
      <c r="AM63">
        <v>49</v>
      </c>
      <c r="AN63">
        <v>6</v>
      </c>
      <c r="AO63" s="1" t="s">
        <v>264</v>
      </c>
    </row>
    <row r="64" spans="1:41" x14ac:dyDescent="0.35">
      <c r="A64" s="2">
        <v>44438</v>
      </c>
      <c r="B64" t="s">
        <v>245</v>
      </c>
      <c r="C64">
        <v>5</v>
      </c>
      <c r="D64" t="s">
        <v>35</v>
      </c>
      <c r="E64" t="s">
        <v>128</v>
      </c>
      <c r="F64">
        <v>1</v>
      </c>
      <c r="G64">
        <v>121</v>
      </c>
      <c r="H64">
        <v>1</v>
      </c>
      <c r="I64">
        <v>1</v>
      </c>
      <c r="K64" t="s">
        <v>37</v>
      </c>
      <c r="L64" t="s">
        <v>265</v>
      </c>
      <c r="M64" s="1" t="s">
        <v>266</v>
      </c>
      <c r="N64">
        <v>1.76</v>
      </c>
      <c r="O64" s="3">
        <v>0.18099999999999999</v>
      </c>
      <c r="P64" s="3">
        <v>6.9000000000000006E-2</v>
      </c>
      <c r="Q64" s="3">
        <v>0.63900000000000001</v>
      </c>
      <c r="R64" s="3">
        <v>0.80400000000000005</v>
      </c>
      <c r="S64" s="3">
        <v>0.53800000000000003</v>
      </c>
      <c r="T64" s="1" t="s">
        <v>122</v>
      </c>
      <c r="U64" s="5">
        <f t="shared" si="0"/>
        <v>3</v>
      </c>
      <c r="V64" s="5">
        <f t="shared" si="1"/>
        <v>4</v>
      </c>
      <c r="W64" s="5">
        <f t="shared" si="19"/>
        <v>3</v>
      </c>
      <c r="X64" s="5">
        <f t="shared" si="20"/>
        <v>4</v>
      </c>
      <c r="Y64" s="3">
        <v>0.60799999999999998</v>
      </c>
      <c r="Z64" s="3">
        <v>0.51300000000000001</v>
      </c>
      <c r="AA64" s="3">
        <v>6.6000000000000003E-2</v>
      </c>
      <c r="AB64" s="3">
        <v>0.44</v>
      </c>
      <c r="AC64" s="3">
        <v>0.65400000000000003</v>
      </c>
      <c r="AD64" s="1" t="s">
        <v>267</v>
      </c>
      <c r="AE64" s="5">
        <f t="shared" si="21"/>
        <v>6</v>
      </c>
      <c r="AF64" s="5">
        <f t="shared" si="22"/>
        <v>10</v>
      </c>
      <c r="AG64">
        <v>148</v>
      </c>
      <c r="AH64">
        <v>13</v>
      </c>
      <c r="AI64">
        <v>5</v>
      </c>
      <c r="AJ64">
        <v>72</v>
      </c>
      <c r="AK64">
        <f t="shared" si="6"/>
        <v>76</v>
      </c>
      <c r="AL64">
        <v>46</v>
      </c>
      <c r="AM64">
        <v>26</v>
      </c>
      <c r="AN64">
        <v>5</v>
      </c>
      <c r="AO64" s="1" t="s">
        <v>214</v>
      </c>
    </row>
    <row r="65" spans="1:41" x14ac:dyDescent="0.35">
      <c r="A65" s="2">
        <v>44438</v>
      </c>
      <c r="B65" t="s">
        <v>245</v>
      </c>
      <c r="C65">
        <v>5</v>
      </c>
      <c r="D65" t="s">
        <v>35</v>
      </c>
      <c r="E65" t="s">
        <v>133</v>
      </c>
      <c r="F65">
        <v>1</v>
      </c>
      <c r="G65">
        <v>145</v>
      </c>
      <c r="H65">
        <v>1</v>
      </c>
      <c r="I65">
        <v>1</v>
      </c>
      <c r="J65" t="s">
        <v>203</v>
      </c>
      <c r="K65" t="s">
        <v>37</v>
      </c>
      <c r="L65" t="s">
        <v>268</v>
      </c>
      <c r="M65" s="1" t="s">
        <v>269</v>
      </c>
      <c r="N65">
        <v>1.58</v>
      </c>
      <c r="O65" s="3">
        <v>0.17499999999999999</v>
      </c>
      <c r="P65" s="3">
        <v>7.1999999999999995E-2</v>
      </c>
      <c r="Q65" s="3">
        <v>0.63900000000000001</v>
      </c>
      <c r="R65" s="3">
        <v>0.85499999999999998</v>
      </c>
      <c r="S65" s="3">
        <v>0.48599999999999999</v>
      </c>
      <c r="T65" s="1" t="s">
        <v>67</v>
      </c>
      <c r="U65" s="5">
        <f t="shared" si="0"/>
        <v>1</v>
      </c>
      <c r="V65" s="5">
        <f t="shared" si="1"/>
        <v>3</v>
      </c>
      <c r="W65" s="5">
        <f t="shared" si="19"/>
        <v>1</v>
      </c>
      <c r="X65" s="5">
        <f t="shared" si="20"/>
        <v>3</v>
      </c>
      <c r="Y65" s="3">
        <v>0.58399999999999996</v>
      </c>
      <c r="Z65" s="3">
        <v>0.441</v>
      </c>
      <c r="AA65" s="3">
        <v>1.0999999999999999E-2</v>
      </c>
      <c r="AB65" s="3">
        <v>0.38800000000000001</v>
      </c>
      <c r="AC65" s="3">
        <v>0.5</v>
      </c>
      <c r="AD65" s="1" t="s">
        <v>270</v>
      </c>
      <c r="AE65" s="5">
        <f t="shared" si="21"/>
        <v>8</v>
      </c>
      <c r="AF65" s="5">
        <f t="shared" si="22"/>
        <v>14</v>
      </c>
      <c r="AG65">
        <v>190</v>
      </c>
      <c r="AH65">
        <v>17</v>
      </c>
      <c r="AI65">
        <v>7</v>
      </c>
      <c r="AJ65">
        <v>97</v>
      </c>
      <c r="AK65">
        <f t="shared" si="6"/>
        <v>93</v>
      </c>
      <c r="AL65">
        <v>62</v>
      </c>
      <c r="AM65">
        <v>35</v>
      </c>
      <c r="AN65">
        <v>1</v>
      </c>
      <c r="AO65" s="1" t="s">
        <v>238</v>
      </c>
    </row>
    <row r="66" spans="1:41" x14ac:dyDescent="0.35">
      <c r="A66" s="2">
        <v>44401</v>
      </c>
      <c r="B66" t="s">
        <v>271</v>
      </c>
      <c r="C66">
        <v>3</v>
      </c>
      <c r="D66" t="s">
        <v>35</v>
      </c>
      <c r="E66" t="s">
        <v>272</v>
      </c>
      <c r="F66">
        <v>1</v>
      </c>
      <c r="G66">
        <v>11</v>
      </c>
      <c r="H66">
        <v>0</v>
      </c>
      <c r="I66">
        <v>1</v>
      </c>
      <c r="J66">
        <v>6</v>
      </c>
      <c r="K66" t="s">
        <v>273</v>
      </c>
      <c r="L66" t="s">
        <v>37</v>
      </c>
      <c r="M66" s="1" t="s">
        <v>274</v>
      </c>
      <c r="U66" s="5">
        <f t="shared" si="0"/>
        <v>0</v>
      </c>
      <c r="V66" s="5">
        <f t="shared" si="1"/>
        <v>0</v>
      </c>
      <c r="AK66">
        <f t="shared" si="6"/>
        <v>0</v>
      </c>
    </row>
    <row r="67" spans="1:41" x14ac:dyDescent="0.35">
      <c r="A67" s="2">
        <v>44401</v>
      </c>
      <c r="B67" t="s">
        <v>271</v>
      </c>
      <c r="C67">
        <v>3</v>
      </c>
      <c r="D67" t="s">
        <v>35</v>
      </c>
      <c r="E67" t="s">
        <v>36</v>
      </c>
      <c r="F67">
        <v>1</v>
      </c>
      <c r="G67">
        <v>5</v>
      </c>
      <c r="H67">
        <v>0</v>
      </c>
      <c r="I67">
        <v>1</v>
      </c>
      <c r="J67">
        <v>4</v>
      </c>
      <c r="K67" t="s">
        <v>228</v>
      </c>
      <c r="L67" t="s">
        <v>37</v>
      </c>
      <c r="M67" s="1" t="s">
        <v>275</v>
      </c>
      <c r="U67" s="5">
        <f t="shared" ref="U67:U130" si="23">IFERROR(_xlfn.NUMBERVALUE(LEFT(T67, FIND( "/", T67) - 1)),0)</f>
        <v>0</v>
      </c>
      <c r="V67" s="5">
        <f t="shared" ref="V67:V130" si="24">IFERROR(_xlfn.NUMBERVALUE(RIGHT(T67, LEN(T67) - FIND("/",T67))),0)</f>
        <v>0</v>
      </c>
      <c r="AK67">
        <f t="shared" ref="AK67:AK130" si="25">AG67-AJ67</f>
        <v>0</v>
      </c>
    </row>
    <row r="68" spans="1:41" x14ac:dyDescent="0.35">
      <c r="A68" s="2">
        <v>44401</v>
      </c>
      <c r="B68" t="s">
        <v>271</v>
      </c>
      <c r="C68">
        <v>3</v>
      </c>
      <c r="D68" t="s">
        <v>35</v>
      </c>
      <c r="E68" t="s">
        <v>43</v>
      </c>
      <c r="F68">
        <v>1</v>
      </c>
      <c r="G68">
        <v>69</v>
      </c>
      <c r="H68">
        <v>1</v>
      </c>
      <c r="I68">
        <v>1</v>
      </c>
      <c r="K68" t="s">
        <v>37</v>
      </c>
      <c r="L68" t="s">
        <v>260</v>
      </c>
      <c r="M68" s="1" t="s">
        <v>276</v>
      </c>
      <c r="U68" s="5">
        <f t="shared" si="23"/>
        <v>0</v>
      </c>
      <c r="V68" s="5">
        <f t="shared" si="24"/>
        <v>0</v>
      </c>
      <c r="AK68">
        <f t="shared" si="25"/>
        <v>0</v>
      </c>
    </row>
    <row r="69" spans="1:41" x14ac:dyDescent="0.35">
      <c r="A69" s="2">
        <v>44401</v>
      </c>
      <c r="B69" t="s">
        <v>271</v>
      </c>
      <c r="C69">
        <v>3</v>
      </c>
      <c r="D69" t="s">
        <v>35</v>
      </c>
      <c r="E69" t="s">
        <v>49</v>
      </c>
      <c r="F69">
        <v>1</v>
      </c>
      <c r="G69">
        <v>35</v>
      </c>
      <c r="H69">
        <v>1</v>
      </c>
      <c r="I69">
        <v>1</v>
      </c>
      <c r="J69">
        <v>16</v>
      </c>
      <c r="K69" t="s">
        <v>37</v>
      </c>
      <c r="L69" t="s">
        <v>197</v>
      </c>
      <c r="M69" s="1" t="s">
        <v>74</v>
      </c>
      <c r="U69" s="5">
        <f t="shared" si="23"/>
        <v>0</v>
      </c>
      <c r="V69" s="5">
        <f t="shared" si="24"/>
        <v>0</v>
      </c>
      <c r="AK69">
        <f t="shared" si="25"/>
        <v>0</v>
      </c>
    </row>
    <row r="70" spans="1:41" x14ac:dyDescent="0.35">
      <c r="A70" s="2">
        <v>44401</v>
      </c>
      <c r="B70" t="s">
        <v>271</v>
      </c>
      <c r="C70">
        <v>3</v>
      </c>
      <c r="D70" t="s">
        <v>35</v>
      </c>
      <c r="E70" t="s">
        <v>54</v>
      </c>
      <c r="F70">
        <v>1</v>
      </c>
      <c r="G70">
        <v>48</v>
      </c>
      <c r="H70">
        <v>1</v>
      </c>
      <c r="I70">
        <v>1</v>
      </c>
      <c r="K70" t="s">
        <v>37</v>
      </c>
      <c r="L70" t="s">
        <v>220</v>
      </c>
      <c r="M70" s="1" t="s">
        <v>69</v>
      </c>
      <c r="U70" s="5">
        <f t="shared" si="23"/>
        <v>0</v>
      </c>
      <c r="V70" s="5">
        <f t="shared" si="24"/>
        <v>0</v>
      </c>
      <c r="AK70">
        <f t="shared" si="25"/>
        <v>0</v>
      </c>
    </row>
    <row r="71" spans="1:41" x14ac:dyDescent="0.35">
      <c r="A71" s="2">
        <v>44401</v>
      </c>
      <c r="B71" t="s">
        <v>271</v>
      </c>
      <c r="C71">
        <v>3</v>
      </c>
      <c r="D71" t="s">
        <v>35</v>
      </c>
      <c r="E71" t="s">
        <v>128</v>
      </c>
      <c r="F71">
        <v>1</v>
      </c>
      <c r="G71">
        <v>139</v>
      </c>
      <c r="H71">
        <v>1</v>
      </c>
      <c r="I71">
        <v>1</v>
      </c>
      <c r="K71" t="s">
        <v>37</v>
      </c>
      <c r="L71" t="s">
        <v>277</v>
      </c>
      <c r="M71" s="1" t="s">
        <v>161</v>
      </c>
      <c r="U71" s="5">
        <f t="shared" si="23"/>
        <v>0</v>
      </c>
      <c r="V71" s="5">
        <f t="shared" si="24"/>
        <v>0</v>
      </c>
      <c r="AK71">
        <f t="shared" si="25"/>
        <v>0</v>
      </c>
    </row>
    <row r="72" spans="1:41" x14ac:dyDescent="0.35">
      <c r="A72" s="2">
        <v>44375</v>
      </c>
      <c r="B72" t="s">
        <v>103</v>
      </c>
      <c r="C72">
        <v>5</v>
      </c>
      <c r="D72" t="s">
        <v>104</v>
      </c>
      <c r="E72" t="s">
        <v>61</v>
      </c>
      <c r="F72">
        <v>1</v>
      </c>
      <c r="G72">
        <v>9</v>
      </c>
      <c r="H72">
        <v>1</v>
      </c>
      <c r="I72">
        <v>1</v>
      </c>
      <c r="J72">
        <v>7</v>
      </c>
      <c r="K72" t="s">
        <v>37</v>
      </c>
      <c r="L72" t="s">
        <v>252</v>
      </c>
      <c r="M72" s="1" t="s">
        <v>278</v>
      </c>
      <c r="N72">
        <v>1.27</v>
      </c>
      <c r="O72" s="3">
        <v>4.1000000000000002E-2</v>
      </c>
      <c r="P72" s="3">
        <v>3.3000000000000002E-2</v>
      </c>
      <c r="Q72" s="3">
        <v>0.61499999999999999</v>
      </c>
      <c r="R72" s="3">
        <v>0.78700000000000003</v>
      </c>
      <c r="S72" s="3">
        <v>0.53200000000000003</v>
      </c>
      <c r="T72" s="1" t="s">
        <v>162</v>
      </c>
      <c r="U72" s="5">
        <f t="shared" si="23"/>
        <v>5</v>
      </c>
      <c r="V72" s="5">
        <f t="shared" si="24"/>
        <v>7</v>
      </c>
      <c r="W72" s="5">
        <f t="shared" ref="W72:W135" si="26">_xlfn.NUMBERVALUE(LEFT(T72, FIND( "/", T72) - 1))</f>
        <v>5</v>
      </c>
      <c r="X72" s="5">
        <f t="shared" ref="X72:X135" si="27">_xlfn.NUMBERVALUE(RIGHT(T72, LEN(T72) - FIND( "/", T72)))</f>
        <v>7</v>
      </c>
      <c r="Y72" s="3">
        <v>0.52500000000000002</v>
      </c>
      <c r="Z72" s="3">
        <v>0.39600000000000002</v>
      </c>
      <c r="AA72" s="3">
        <v>0.104</v>
      </c>
      <c r="AB72" s="3">
        <v>0.24199999999999999</v>
      </c>
      <c r="AC72" s="3">
        <v>0.61899999999999999</v>
      </c>
      <c r="AD72" s="1" t="s">
        <v>118</v>
      </c>
      <c r="AE72" s="5">
        <f t="shared" ref="AE72:AE135" si="28">_xlfn.NUMBERVALUE(LEFT(AD72, FIND( "/", AD72) - 1))</f>
        <v>6</v>
      </c>
      <c r="AF72" s="5">
        <f t="shared" ref="AF72:AF135" si="29">_xlfn.NUMBERVALUE(RIGHT(AD72, LEN(AD72) - FIND( "/", AD72)))</f>
        <v>15</v>
      </c>
      <c r="AG72">
        <v>276</v>
      </c>
      <c r="AH72">
        <v>5</v>
      </c>
      <c r="AI72">
        <v>4</v>
      </c>
      <c r="AJ72">
        <v>122</v>
      </c>
      <c r="AK72">
        <f t="shared" si="25"/>
        <v>154</v>
      </c>
      <c r="AL72">
        <v>75</v>
      </c>
      <c r="AM72">
        <v>47</v>
      </c>
      <c r="AN72">
        <v>16</v>
      </c>
      <c r="AO72" s="1" t="s">
        <v>279</v>
      </c>
    </row>
    <row r="73" spans="1:41" x14ac:dyDescent="0.35">
      <c r="A73" s="2">
        <v>44375</v>
      </c>
      <c r="B73" t="s">
        <v>103</v>
      </c>
      <c r="C73">
        <v>5</v>
      </c>
      <c r="D73" t="s">
        <v>104</v>
      </c>
      <c r="E73" t="s">
        <v>36</v>
      </c>
      <c r="F73">
        <v>1</v>
      </c>
      <c r="G73">
        <v>12</v>
      </c>
      <c r="H73">
        <v>1</v>
      </c>
      <c r="I73">
        <v>1</v>
      </c>
      <c r="J73">
        <v>10</v>
      </c>
      <c r="K73" t="s">
        <v>37</v>
      </c>
      <c r="L73" t="s">
        <v>280</v>
      </c>
      <c r="M73" s="1" t="s">
        <v>281</v>
      </c>
      <c r="N73">
        <v>1.17</v>
      </c>
      <c r="O73" s="3">
        <v>7.0999999999999994E-2</v>
      </c>
      <c r="P73" s="3">
        <v>4.4999999999999998E-2</v>
      </c>
      <c r="Q73" s="3">
        <v>0.60699999999999998</v>
      </c>
      <c r="R73" s="3">
        <v>0.80900000000000005</v>
      </c>
      <c r="S73" s="3">
        <v>0.56799999999999995</v>
      </c>
      <c r="T73" s="1" t="s">
        <v>282</v>
      </c>
      <c r="U73" s="5">
        <f t="shared" si="23"/>
        <v>10</v>
      </c>
      <c r="V73" s="5">
        <f t="shared" si="24"/>
        <v>11</v>
      </c>
      <c r="W73" s="5">
        <f t="shared" si="26"/>
        <v>10</v>
      </c>
      <c r="X73" s="5">
        <f t="shared" si="27"/>
        <v>11</v>
      </c>
      <c r="Y73" s="3">
        <v>0.52700000000000002</v>
      </c>
      <c r="Z73" s="3">
        <v>0.33300000000000002</v>
      </c>
      <c r="AA73" s="3">
        <v>4.5999999999999999E-2</v>
      </c>
      <c r="AB73" s="3">
        <v>0.20799999999999999</v>
      </c>
      <c r="AC73" s="3">
        <v>0.58299999999999996</v>
      </c>
      <c r="AD73" s="1" t="s">
        <v>283</v>
      </c>
      <c r="AE73" s="5">
        <f t="shared" si="28"/>
        <v>3</v>
      </c>
      <c r="AF73" s="5">
        <f t="shared" si="29"/>
        <v>10</v>
      </c>
      <c r="AG73">
        <v>220</v>
      </c>
      <c r="AH73">
        <v>8</v>
      </c>
      <c r="AI73">
        <v>5</v>
      </c>
      <c r="AJ73">
        <v>112</v>
      </c>
      <c r="AK73">
        <f t="shared" si="25"/>
        <v>108</v>
      </c>
      <c r="AL73">
        <v>68</v>
      </c>
      <c r="AM73">
        <v>44</v>
      </c>
      <c r="AN73">
        <v>5</v>
      </c>
      <c r="AO73" s="1" t="s">
        <v>284</v>
      </c>
    </row>
    <row r="74" spans="1:41" x14ac:dyDescent="0.35">
      <c r="A74" s="2">
        <v>44375</v>
      </c>
      <c r="B74" t="s">
        <v>103</v>
      </c>
      <c r="C74">
        <v>5</v>
      </c>
      <c r="D74" t="s">
        <v>104</v>
      </c>
      <c r="E74" t="s">
        <v>43</v>
      </c>
      <c r="F74">
        <v>1</v>
      </c>
      <c r="G74">
        <v>48</v>
      </c>
      <c r="H74">
        <v>1</v>
      </c>
      <c r="I74">
        <v>1</v>
      </c>
      <c r="K74" t="s">
        <v>37</v>
      </c>
      <c r="L74" t="s">
        <v>243</v>
      </c>
      <c r="M74" s="1" t="s">
        <v>285</v>
      </c>
      <c r="N74">
        <v>1.4</v>
      </c>
      <c r="O74" s="3">
        <v>4.2999999999999997E-2</v>
      </c>
      <c r="P74" s="3">
        <v>3.2000000000000001E-2</v>
      </c>
      <c r="Q74" s="3">
        <v>0.65600000000000003</v>
      </c>
      <c r="R74" s="3">
        <v>0.82</v>
      </c>
      <c r="S74" s="3">
        <v>0.438</v>
      </c>
      <c r="T74" s="1" t="s">
        <v>107</v>
      </c>
      <c r="U74" s="5">
        <f t="shared" si="23"/>
        <v>5</v>
      </c>
      <c r="V74" s="5">
        <f t="shared" si="24"/>
        <v>6</v>
      </c>
      <c r="W74" s="5">
        <f t="shared" si="26"/>
        <v>5</v>
      </c>
      <c r="X74" s="5">
        <f t="shared" si="27"/>
        <v>6</v>
      </c>
      <c r="Y74" s="3">
        <v>0.55700000000000005</v>
      </c>
      <c r="Z74" s="3">
        <v>0.436</v>
      </c>
      <c r="AA74" s="3">
        <v>0.05</v>
      </c>
      <c r="AB74" s="3">
        <v>0.41499999999999998</v>
      </c>
      <c r="AC74" s="3">
        <v>0.47199999999999998</v>
      </c>
      <c r="AD74" s="1" t="s">
        <v>286</v>
      </c>
      <c r="AE74" s="5">
        <f t="shared" si="28"/>
        <v>4</v>
      </c>
      <c r="AF74" s="5">
        <f t="shared" si="29"/>
        <v>14</v>
      </c>
      <c r="AG74">
        <v>194</v>
      </c>
      <c r="AH74">
        <v>4</v>
      </c>
      <c r="AI74">
        <v>3</v>
      </c>
      <c r="AJ74">
        <v>93</v>
      </c>
      <c r="AK74">
        <f t="shared" si="25"/>
        <v>101</v>
      </c>
      <c r="AL74">
        <v>61</v>
      </c>
      <c r="AM74">
        <v>32</v>
      </c>
      <c r="AN74">
        <v>5</v>
      </c>
      <c r="AO74" s="1" t="s">
        <v>240</v>
      </c>
    </row>
    <row r="75" spans="1:41" x14ac:dyDescent="0.35">
      <c r="A75" s="2">
        <v>44375</v>
      </c>
      <c r="B75" t="s">
        <v>103</v>
      </c>
      <c r="C75">
        <v>5</v>
      </c>
      <c r="D75" t="s">
        <v>104</v>
      </c>
      <c r="E75" t="s">
        <v>49</v>
      </c>
      <c r="F75">
        <v>1</v>
      </c>
      <c r="G75">
        <v>20</v>
      </c>
      <c r="H75">
        <v>1</v>
      </c>
      <c r="I75">
        <v>1</v>
      </c>
      <c r="J75">
        <v>17</v>
      </c>
      <c r="K75" t="s">
        <v>37</v>
      </c>
      <c r="L75" t="s">
        <v>78</v>
      </c>
      <c r="M75" s="1" t="s">
        <v>287</v>
      </c>
      <c r="N75">
        <v>2.4900000000000002</v>
      </c>
      <c r="O75" s="3">
        <v>0.13400000000000001</v>
      </c>
      <c r="P75" s="3">
        <v>1.4999999999999999E-2</v>
      </c>
      <c r="Q75" s="3">
        <v>0.58199999999999996</v>
      </c>
      <c r="R75" s="3">
        <v>0.92300000000000004</v>
      </c>
      <c r="S75" s="3">
        <v>0.64300000000000002</v>
      </c>
      <c r="T75" s="1" t="s">
        <v>75</v>
      </c>
      <c r="U75" s="5">
        <f t="shared" si="23"/>
        <v>2</v>
      </c>
      <c r="V75" s="5">
        <f t="shared" si="24"/>
        <v>2</v>
      </c>
      <c r="W75" s="5">
        <f t="shared" si="26"/>
        <v>2</v>
      </c>
      <c r="X75" s="5">
        <f t="shared" si="27"/>
        <v>2</v>
      </c>
      <c r="Y75" s="3">
        <v>0.625</v>
      </c>
      <c r="Z75" s="3">
        <v>0.48199999999999998</v>
      </c>
      <c r="AA75" s="3">
        <v>2.4E-2</v>
      </c>
      <c r="AB75" s="3">
        <v>0.438</v>
      </c>
      <c r="AC75" s="3">
        <v>0.54100000000000004</v>
      </c>
      <c r="AD75" s="1" t="s">
        <v>288</v>
      </c>
      <c r="AE75" s="5">
        <f t="shared" si="28"/>
        <v>5</v>
      </c>
      <c r="AF75" s="5">
        <f t="shared" si="29"/>
        <v>12</v>
      </c>
      <c r="AG75">
        <v>152</v>
      </c>
      <c r="AH75">
        <v>9</v>
      </c>
      <c r="AI75">
        <v>1</v>
      </c>
      <c r="AJ75">
        <v>67</v>
      </c>
      <c r="AK75">
        <f t="shared" si="25"/>
        <v>85</v>
      </c>
      <c r="AL75">
        <v>39</v>
      </c>
      <c r="AM75">
        <v>28</v>
      </c>
      <c r="AN75">
        <v>2</v>
      </c>
      <c r="AO75" s="1" t="s">
        <v>289</v>
      </c>
    </row>
    <row r="76" spans="1:41" x14ac:dyDescent="0.35">
      <c r="A76" s="2">
        <v>44375</v>
      </c>
      <c r="B76" t="s">
        <v>103</v>
      </c>
      <c r="C76">
        <v>5</v>
      </c>
      <c r="D76" t="s">
        <v>104</v>
      </c>
      <c r="E76" t="s">
        <v>54</v>
      </c>
      <c r="F76">
        <v>1</v>
      </c>
      <c r="G76">
        <v>114</v>
      </c>
      <c r="H76">
        <v>1</v>
      </c>
      <c r="I76">
        <v>1</v>
      </c>
      <c r="J76" t="s">
        <v>203</v>
      </c>
      <c r="K76" t="s">
        <v>37</v>
      </c>
      <c r="L76" t="s">
        <v>290</v>
      </c>
      <c r="M76" s="1" t="s">
        <v>291</v>
      </c>
      <c r="N76">
        <v>1.35</v>
      </c>
      <c r="O76" s="3">
        <v>8.6999999999999994E-2</v>
      </c>
      <c r="P76" s="3">
        <v>6.5000000000000002E-2</v>
      </c>
      <c r="Q76" s="3">
        <v>0.54300000000000004</v>
      </c>
      <c r="R76" s="3">
        <v>0.88</v>
      </c>
      <c r="S76" s="3">
        <v>0.5</v>
      </c>
      <c r="T76" s="1" t="s">
        <v>108</v>
      </c>
      <c r="U76" s="5">
        <f t="shared" si="23"/>
        <v>2</v>
      </c>
      <c r="V76" s="5">
        <f t="shared" si="24"/>
        <v>4</v>
      </c>
      <c r="W76" s="5">
        <f t="shared" si="26"/>
        <v>2</v>
      </c>
      <c r="X76" s="5">
        <f t="shared" si="27"/>
        <v>4</v>
      </c>
      <c r="Y76" s="3">
        <v>0.54800000000000004</v>
      </c>
      <c r="Z76" s="3">
        <v>0.39600000000000002</v>
      </c>
      <c r="AA76" s="3">
        <v>6.3E-2</v>
      </c>
      <c r="AB76" s="3">
        <v>0.33300000000000002</v>
      </c>
      <c r="AC76" s="3">
        <v>0.45100000000000001</v>
      </c>
      <c r="AD76" s="1" t="s">
        <v>165</v>
      </c>
      <c r="AE76" s="5">
        <f t="shared" si="28"/>
        <v>4</v>
      </c>
      <c r="AF76" s="5">
        <f t="shared" si="29"/>
        <v>10</v>
      </c>
      <c r="AG76">
        <v>188</v>
      </c>
      <c r="AH76">
        <v>8</v>
      </c>
      <c r="AI76">
        <v>6</v>
      </c>
      <c r="AJ76">
        <v>92</v>
      </c>
      <c r="AK76">
        <f t="shared" si="25"/>
        <v>96</v>
      </c>
      <c r="AL76">
        <v>50</v>
      </c>
      <c r="AM76">
        <v>42</v>
      </c>
      <c r="AN76">
        <v>6</v>
      </c>
      <c r="AO76" s="1" t="s">
        <v>240</v>
      </c>
    </row>
    <row r="77" spans="1:41" x14ac:dyDescent="0.35">
      <c r="A77" s="2">
        <v>44375</v>
      </c>
      <c r="B77" t="s">
        <v>103</v>
      </c>
      <c r="C77">
        <v>5</v>
      </c>
      <c r="D77" t="s">
        <v>104</v>
      </c>
      <c r="E77" t="s">
        <v>128</v>
      </c>
      <c r="F77">
        <v>1</v>
      </c>
      <c r="G77">
        <v>102</v>
      </c>
      <c r="H77">
        <v>1</v>
      </c>
      <c r="I77">
        <v>1</v>
      </c>
      <c r="K77" t="s">
        <v>37</v>
      </c>
      <c r="L77" t="s">
        <v>292</v>
      </c>
      <c r="M77" s="1" t="s">
        <v>293</v>
      </c>
      <c r="N77">
        <v>2.12</v>
      </c>
      <c r="O77" s="3">
        <v>0.125</v>
      </c>
      <c r="P77" s="3">
        <v>1.4E-2</v>
      </c>
      <c r="Q77" s="3">
        <v>0.63900000000000001</v>
      </c>
      <c r="R77" s="3">
        <v>0.84799999999999998</v>
      </c>
      <c r="S77" s="3">
        <v>0.69199999999999995</v>
      </c>
      <c r="T77" s="1" t="s">
        <v>57</v>
      </c>
      <c r="U77" s="5">
        <f t="shared" si="23"/>
        <v>0</v>
      </c>
      <c r="V77" s="5">
        <f t="shared" si="24"/>
        <v>0</v>
      </c>
      <c r="W77" s="5">
        <f t="shared" si="26"/>
        <v>0</v>
      </c>
      <c r="X77" s="5">
        <f t="shared" si="27"/>
        <v>0</v>
      </c>
      <c r="Y77" s="3">
        <v>0.61099999999999999</v>
      </c>
      <c r="Z77" s="3">
        <v>0.442</v>
      </c>
      <c r="AA77" s="3">
        <v>0.14299999999999999</v>
      </c>
      <c r="AB77" s="3">
        <v>0.33300000000000002</v>
      </c>
      <c r="AC77" s="3">
        <v>0.59399999999999997</v>
      </c>
      <c r="AD77" s="1" t="s">
        <v>52</v>
      </c>
      <c r="AE77" s="5">
        <f t="shared" si="28"/>
        <v>4</v>
      </c>
      <c r="AF77" s="5">
        <f t="shared" si="29"/>
        <v>8</v>
      </c>
      <c r="AG77">
        <v>149</v>
      </c>
      <c r="AH77">
        <v>9</v>
      </c>
      <c r="AI77">
        <v>1</v>
      </c>
      <c r="AJ77">
        <v>72</v>
      </c>
      <c r="AK77">
        <f t="shared" si="25"/>
        <v>77</v>
      </c>
      <c r="AL77">
        <v>46</v>
      </c>
      <c r="AM77">
        <v>26</v>
      </c>
      <c r="AN77">
        <v>11</v>
      </c>
      <c r="AO77" s="1" t="s">
        <v>294</v>
      </c>
    </row>
    <row r="78" spans="1:41" x14ac:dyDescent="0.35">
      <c r="A78" s="2">
        <v>44375</v>
      </c>
      <c r="B78" t="s">
        <v>103</v>
      </c>
      <c r="C78">
        <v>5</v>
      </c>
      <c r="D78" t="s">
        <v>104</v>
      </c>
      <c r="E78" t="s">
        <v>133</v>
      </c>
      <c r="F78">
        <v>1</v>
      </c>
      <c r="G78">
        <v>253</v>
      </c>
      <c r="H78">
        <v>1</v>
      </c>
      <c r="I78">
        <v>1</v>
      </c>
      <c r="J78" t="s">
        <v>174</v>
      </c>
      <c r="K78" t="s">
        <v>37</v>
      </c>
      <c r="L78" t="s">
        <v>295</v>
      </c>
      <c r="M78" s="1" t="s">
        <v>296</v>
      </c>
      <c r="N78">
        <v>2.5099999999999998</v>
      </c>
      <c r="O78" s="3">
        <v>0.309</v>
      </c>
      <c r="P78" s="3">
        <v>1.2E-2</v>
      </c>
      <c r="Q78" s="3">
        <v>0.77800000000000002</v>
      </c>
      <c r="R78" s="3">
        <v>0.873</v>
      </c>
      <c r="S78" s="3">
        <v>0.66700000000000004</v>
      </c>
      <c r="T78" s="1" t="s">
        <v>88</v>
      </c>
      <c r="U78" s="5">
        <f t="shared" si="23"/>
        <v>2</v>
      </c>
      <c r="V78" s="5">
        <f t="shared" si="24"/>
        <v>3</v>
      </c>
      <c r="W78" s="5">
        <f t="shared" si="26"/>
        <v>2</v>
      </c>
      <c r="X78" s="5">
        <f t="shared" si="27"/>
        <v>3</v>
      </c>
      <c r="Y78" s="3">
        <v>0.60399999999999998</v>
      </c>
      <c r="Z78" s="3">
        <v>0.434</v>
      </c>
      <c r="AA78" s="3">
        <v>3.7999999999999999E-2</v>
      </c>
      <c r="AB78" s="3">
        <v>0.3</v>
      </c>
      <c r="AC78" s="3">
        <v>0.60899999999999999</v>
      </c>
      <c r="AD78" s="1" t="s">
        <v>118</v>
      </c>
      <c r="AE78" s="5">
        <f t="shared" si="28"/>
        <v>6</v>
      </c>
      <c r="AF78" s="5">
        <f t="shared" si="29"/>
        <v>15</v>
      </c>
      <c r="AG78">
        <v>187</v>
      </c>
      <c r="AH78">
        <v>25</v>
      </c>
      <c r="AI78">
        <v>1</v>
      </c>
      <c r="AJ78">
        <v>81</v>
      </c>
      <c r="AK78">
        <f t="shared" si="25"/>
        <v>106</v>
      </c>
      <c r="AL78">
        <v>63</v>
      </c>
      <c r="AM78">
        <v>18</v>
      </c>
      <c r="AN78">
        <v>4</v>
      </c>
      <c r="AO78" s="1" t="s">
        <v>132</v>
      </c>
    </row>
    <row r="79" spans="1:41" x14ac:dyDescent="0.35">
      <c r="A79" s="2">
        <v>44347</v>
      </c>
      <c r="B79" t="s">
        <v>138</v>
      </c>
      <c r="C79">
        <v>5</v>
      </c>
      <c r="D79" t="s">
        <v>139</v>
      </c>
      <c r="E79" t="s">
        <v>61</v>
      </c>
      <c r="F79">
        <v>1</v>
      </c>
      <c r="G79">
        <v>5</v>
      </c>
      <c r="H79">
        <v>1</v>
      </c>
      <c r="I79">
        <v>1</v>
      </c>
      <c r="J79">
        <v>5</v>
      </c>
      <c r="K79" t="s">
        <v>37</v>
      </c>
      <c r="L79" t="s">
        <v>38</v>
      </c>
      <c r="M79" s="1" t="s">
        <v>297</v>
      </c>
      <c r="N79">
        <v>1.32</v>
      </c>
      <c r="O79" s="3">
        <v>3.6999999999999998E-2</v>
      </c>
      <c r="P79" s="3">
        <v>2.1999999999999999E-2</v>
      </c>
      <c r="Q79" s="3">
        <v>0.67900000000000005</v>
      </c>
      <c r="R79" s="3">
        <v>0.78</v>
      </c>
      <c r="S79" s="3">
        <v>0.53500000000000003</v>
      </c>
      <c r="T79" s="1" t="s">
        <v>80</v>
      </c>
      <c r="U79" s="5">
        <f t="shared" si="23"/>
        <v>5</v>
      </c>
      <c r="V79" s="5">
        <f t="shared" si="24"/>
        <v>8</v>
      </c>
      <c r="W79" s="5">
        <f t="shared" si="26"/>
        <v>5</v>
      </c>
      <c r="X79" s="5">
        <f t="shared" si="27"/>
        <v>8</v>
      </c>
      <c r="Y79" s="3">
        <v>0.52700000000000002</v>
      </c>
      <c r="Z79" s="3">
        <v>0.39500000000000002</v>
      </c>
      <c r="AA79" s="3">
        <v>7.9000000000000001E-2</v>
      </c>
      <c r="AB79" s="3">
        <v>0.33</v>
      </c>
      <c r="AC79" s="3">
        <v>0.5</v>
      </c>
      <c r="AD79" s="1" t="s">
        <v>254</v>
      </c>
      <c r="AE79" s="5">
        <f t="shared" si="28"/>
        <v>5</v>
      </c>
      <c r="AF79" s="5">
        <f t="shared" si="29"/>
        <v>16</v>
      </c>
      <c r="AG79">
        <v>311</v>
      </c>
      <c r="AH79">
        <v>5</v>
      </c>
      <c r="AI79">
        <v>3</v>
      </c>
      <c r="AJ79">
        <v>134</v>
      </c>
      <c r="AK79">
        <f t="shared" si="25"/>
        <v>177</v>
      </c>
      <c r="AL79">
        <v>91</v>
      </c>
      <c r="AM79">
        <v>43</v>
      </c>
      <c r="AN79">
        <v>14</v>
      </c>
      <c r="AO79" s="1" t="s">
        <v>298</v>
      </c>
    </row>
    <row r="80" spans="1:41" x14ac:dyDescent="0.35">
      <c r="A80" s="2">
        <v>44347</v>
      </c>
      <c r="B80" t="s">
        <v>138</v>
      </c>
      <c r="C80">
        <v>5</v>
      </c>
      <c r="D80" t="s">
        <v>139</v>
      </c>
      <c r="E80" t="s">
        <v>36</v>
      </c>
      <c r="F80">
        <v>1</v>
      </c>
      <c r="G80">
        <v>3</v>
      </c>
      <c r="H80">
        <v>1</v>
      </c>
      <c r="I80">
        <v>1</v>
      </c>
      <c r="J80">
        <v>3</v>
      </c>
      <c r="K80" t="s">
        <v>37</v>
      </c>
      <c r="L80" t="s">
        <v>140</v>
      </c>
      <c r="M80" s="1" t="s">
        <v>299</v>
      </c>
      <c r="N80">
        <v>1.17</v>
      </c>
      <c r="O80" s="3">
        <v>4.4999999999999998E-2</v>
      </c>
      <c r="P80" s="3">
        <v>2.3E-2</v>
      </c>
      <c r="Q80" s="3">
        <v>0.63900000000000001</v>
      </c>
      <c r="R80" s="3">
        <v>0.64700000000000002</v>
      </c>
      <c r="S80" s="3">
        <v>0.5</v>
      </c>
      <c r="T80" s="1" t="s">
        <v>300</v>
      </c>
      <c r="U80" s="5">
        <f t="shared" si="23"/>
        <v>10</v>
      </c>
      <c r="V80" s="5">
        <f t="shared" si="24"/>
        <v>16</v>
      </c>
      <c r="W80" s="5">
        <f t="shared" si="26"/>
        <v>10</v>
      </c>
      <c r="X80" s="5">
        <f t="shared" si="27"/>
        <v>16</v>
      </c>
      <c r="Y80" s="3">
        <v>0.53400000000000003</v>
      </c>
      <c r="Z80" s="3">
        <v>0.47399999999999998</v>
      </c>
      <c r="AA80" s="3">
        <v>4.4999999999999998E-2</v>
      </c>
      <c r="AB80" s="3">
        <v>0.40699999999999997</v>
      </c>
      <c r="AC80" s="3">
        <v>0.59599999999999997</v>
      </c>
      <c r="AD80" s="1" t="s">
        <v>301</v>
      </c>
      <c r="AE80" s="5">
        <f t="shared" si="28"/>
        <v>8</v>
      </c>
      <c r="AF80" s="5">
        <f t="shared" si="29"/>
        <v>22</v>
      </c>
      <c r="AG80">
        <v>266</v>
      </c>
      <c r="AH80">
        <v>6</v>
      </c>
      <c r="AI80">
        <v>3</v>
      </c>
      <c r="AJ80">
        <v>133</v>
      </c>
      <c r="AK80">
        <f t="shared" si="25"/>
        <v>133</v>
      </c>
      <c r="AL80">
        <v>85</v>
      </c>
      <c r="AM80">
        <v>48</v>
      </c>
      <c r="AN80">
        <v>6</v>
      </c>
      <c r="AO80" s="1" t="s">
        <v>298</v>
      </c>
    </row>
    <row r="81" spans="1:41" x14ac:dyDescent="0.35">
      <c r="A81" s="2">
        <v>44347</v>
      </c>
      <c r="B81" t="s">
        <v>138</v>
      </c>
      <c r="C81">
        <v>5</v>
      </c>
      <c r="D81" t="s">
        <v>139</v>
      </c>
      <c r="E81" t="s">
        <v>43</v>
      </c>
      <c r="F81">
        <v>1</v>
      </c>
      <c r="G81">
        <v>9</v>
      </c>
      <c r="H81">
        <v>1</v>
      </c>
      <c r="I81">
        <v>1</v>
      </c>
      <c r="J81">
        <v>9</v>
      </c>
      <c r="K81" t="s">
        <v>37</v>
      </c>
      <c r="L81" t="s">
        <v>252</v>
      </c>
      <c r="M81" s="1" t="s">
        <v>302</v>
      </c>
      <c r="N81">
        <v>1.47</v>
      </c>
      <c r="O81" s="3">
        <v>7.5999999999999998E-2</v>
      </c>
      <c r="P81" s="3">
        <v>8.0000000000000002E-3</v>
      </c>
      <c r="Q81" s="3">
        <v>0.69699999999999995</v>
      </c>
      <c r="R81" s="3">
        <v>0.77200000000000002</v>
      </c>
      <c r="S81" s="3">
        <v>0.65</v>
      </c>
      <c r="T81" s="1" t="s">
        <v>179</v>
      </c>
      <c r="U81" s="5">
        <f t="shared" si="23"/>
        <v>3</v>
      </c>
      <c r="V81" s="5">
        <f t="shared" si="24"/>
        <v>3</v>
      </c>
      <c r="W81" s="5">
        <f t="shared" si="26"/>
        <v>3</v>
      </c>
      <c r="X81" s="5">
        <f t="shared" si="27"/>
        <v>3</v>
      </c>
      <c r="Y81" s="3">
        <v>0.55400000000000005</v>
      </c>
      <c r="Z81" s="3">
        <v>0.38900000000000001</v>
      </c>
      <c r="AA81" s="3">
        <v>7.5999999999999998E-2</v>
      </c>
      <c r="AB81" s="3">
        <v>0.28699999999999998</v>
      </c>
      <c r="AC81" s="3">
        <v>0.57999999999999996</v>
      </c>
      <c r="AD81" s="1" t="s">
        <v>154</v>
      </c>
      <c r="AE81" s="5">
        <f t="shared" si="28"/>
        <v>4</v>
      </c>
      <c r="AF81" s="5">
        <f t="shared" si="29"/>
        <v>9</v>
      </c>
      <c r="AG81">
        <v>276</v>
      </c>
      <c r="AH81">
        <v>10</v>
      </c>
      <c r="AI81">
        <v>1</v>
      </c>
      <c r="AJ81">
        <v>132</v>
      </c>
      <c r="AK81">
        <f t="shared" si="25"/>
        <v>144</v>
      </c>
      <c r="AL81">
        <v>92</v>
      </c>
      <c r="AM81">
        <v>40</v>
      </c>
      <c r="AN81">
        <v>11</v>
      </c>
      <c r="AO81" s="1" t="s">
        <v>303</v>
      </c>
    </row>
    <row r="82" spans="1:41" x14ac:dyDescent="0.35">
      <c r="A82" s="2">
        <v>44347</v>
      </c>
      <c r="B82" t="s">
        <v>138</v>
      </c>
      <c r="C82">
        <v>5</v>
      </c>
      <c r="D82" t="s">
        <v>139</v>
      </c>
      <c r="E82" t="s">
        <v>49</v>
      </c>
      <c r="F82">
        <v>1</v>
      </c>
      <c r="G82">
        <v>76</v>
      </c>
      <c r="H82">
        <v>1</v>
      </c>
      <c r="I82">
        <v>1</v>
      </c>
      <c r="K82" t="s">
        <v>37</v>
      </c>
      <c r="L82" t="s">
        <v>44</v>
      </c>
      <c r="M82" s="1" t="s">
        <v>304</v>
      </c>
      <c r="N82">
        <v>1.57</v>
      </c>
      <c r="O82" s="3">
        <v>8.3000000000000004E-2</v>
      </c>
      <c r="P82" s="3">
        <v>1.4999999999999999E-2</v>
      </c>
      <c r="Q82" s="3">
        <v>0.70499999999999996</v>
      </c>
      <c r="R82" s="3">
        <v>0.753</v>
      </c>
      <c r="S82" s="3">
        <v>0.53800000000000003</v>
      </c>
      <c r="T82" s="1" t="s">
        <v>108</v>
      </c>
      <c r="U82" s="5">
        <f t="shared" si="23"/>
        <v>2</v>
      </c>
      <c r="V82" s="5">
        <f t="shared" si="24"/>
        <v>4</v>
      </c>
      <c r="W82" s="5">
        <f t="shared" si="26"/>
        <v>2</v>
      </c>
      <c r="X82" s="5">
        <f t="shared" si="27"/>
        <v>4</v>
      </c>
      <c r="Y82" s="3">
        <v>0.59299999999999997</v>
      </c>
      <c r="Z82" s="3">
        <v>0.48799999999999999</v>
      </c>
      <c r="AA82" s="3">
        <v>8.0000000000000002E-3</v>
      </c>
      <c r="AB82" s="3">
        <v>0.49299999999999999</v>
      </c>
      <c r="AC82" s="3">
        <v>0.47799999999999998</v>
      </c>
      <c r="AD82" s="1" t="s">
        <v>305</v>
      </c>
      <c r="AE82" s="5">
        <f t="shared" si="28"/>
        <v>9</v>
      </c>
      <c r="AF82" s="5">
        <f t="shared" si="29"/>
        <v>9</v>
      </c>
      <c r="AG82">
        <v>253</v>
      </c>
      <c r="AH82">
        <v>11</v>
      </c>
      <c r="AI82">
        <v>2</v>
      </c>
      <c r="AJ82">
        <v>132</v>
      </c>
      <c r="AK82">
        <f t="shared" si="25"/>
        <v>121</v>
      </c>
      <c r="AL82">
        <v>93</v>
      </c>
      <c r="AM82">
        <v>39</v>
      </c>
      <c r="AN82">
        <v>1</v>
      </c>
      <c r="AO82" s="1" t="s">
        <v>255</v>
      </c>
    </row>
    <row r="83" spans="1:41" x14ac:dyDescent="0.35">
      <c r="A83" s="2">
        <v>44347</v>
      </c>
      <c r="B83" t="s">
        <v>138</v>
      </c>
      <c r="C83">
        <v>5</v>
      </c>
      <c r="D83" t="s">
        <v>139</v>
      </c>
      <c r="E83" t="s">
        <v>54</v>
      </c>
      <c r="F83">
        <v>1</v>
      </c>
      <c r="G83">
        <v>93</v>
      </c>
      <c r="H83">
        <v>1</v>
      </c>
      <c r="I83">
        <v>1</v>
      </c>
      <c r="K83" t="s">
        <v>37</v>
      </c>
      <c r="L83" t="s">
        <v>306</v>
      </c>
      <c r="M83" s="1" t="s">
        <v>307</v>
      </c>
      <c r="N83">
        <v>1.94</v>
      </c>
      <c r="O83" s="3">
        <v>7.4999999999999997E-2</v>
      </c>
      <c r="P83" s="3">
        <v>4.4999999999999998E-2</v>
      </c>
      <c r="Q83" s="3">
        <v>0.627</v>
      </c>
      <c r="R83" s="3">
        <v>0.88100000000000001</v>
      </c>
      <c r="S83" s="3">
        <v>0.52</v>
      </c>
      <c r="T83" s="1" t="s">
        <v>57</v>
      </c>
      <c r="U83" s="5">
        <f t="shared" si="23"/>
        <v>0</v>
      </c>
      <c r="V83" s="5">
        <f t="shared" si="24"/>
        <v>0</v>
      </c>
      <c r="W83" s="5">
        <f t="shared" si="26"/>
        <v>0</v>
      </c>
      <c r="X83" s="5">
        <f t="shared" si="27"/>
        <v>0</v>
      </c>
      <c r="Y83" s="3">
        <v>0.61299999999999999</v>
      </c>
      <c r="Z83" s="3">
        <v>0.49299999999999999</v>
      </c>
      <c r="AA83" s="3">
        <v>1.2999999999999999E-2</v>
      </c>
      <c r="AB83" s="3">
        <v>0.41499999999999998</v>
      </c>
      <c r="AC83" s="3">
        <v>0.68200000000000005</v>
      </c>
      <c r="AD83" s="1" t="s">
        <v>250</v>
      </c>
      <c r="AE83" s="5">
        <f t="shared" si="28"/>
        <v>6</v>
      </c>
      <c r="AF83" s="5">
        <f t="shared" si="29"/>
        <v>9</v>
      </c>
      <c r="AG83">
        <v>142</v>
      </c>
      <c r="AH83">
        <v>5</v>
      </c>
      <c r="AI83">
        <v>3</v>
      </c>
      <c r="AJ83">
        <v>67</v>
      </c>
      <c r="AK83">
        <f t="shared" si="25"/>
        <v>75</v>
      </c>
      <c r="AL83">
        <v>42</v>
      </c>
      <c r="AM83">
        <v>25</v>
      </c>
      <c r="AN83">
        <v>1</v>
      </c>
      <c r="AO83" s="1" t="s">
        <v>308</v>
      </c>
    </row>
    <row r="84" spans="1:41" x14ac:dyDescent="0.35">
      <c r="A84" s="2">
        <v>44347</v>
      </c>
      <c r="B84" t="s">
        <v>138</v>
      </c>
      <c r="C84">
        <v>5</v>
      </c>
      <c r="D84" t="s">
        <v>139</v>
      </c>
      <c r="E84" t="s">
        <v>128</v>
      </c>
      <c r="F84">
        <v>1</v>
      </c>
      <c r="G84">
        <v>92</v>
      </c>
      <c r="H84">
        <v>1</v>
      </c>
      <c r="I84">
        <v>1</v>
      </c>
      <c r="K84" t="s">
        <v>37</v>
      </c>
      <c r="L84" t="s">
        <v>309</v>
      </c>
      <c r="M84" s="1" t="s">
        <v>310</v>
      </c>
      <c r="N84">
        <v>1.45</v>
      </c>
      <c r="O84" s="3">
        <v>0.106</v>
      </c>
      <c r="P84" s="3">
        <v>3.2000000000000001E-2</v>
      </c>
      <c r="Q84" s="3">
        <v>0.68100000000000005</v>
      </c>
      <c r="R84" s="3">
        <v>0.75</v>
      </c>
      <c r="S84" s="3">
        <v>0.56699999999999995</v>
      </c>
      <c r="T84" s="1" t="s">
        <v>311</v>
      </c>
      <c r="U84" s="5">
        <f t="shared" si="23"/>
        <v>8</v>
      </c>
      <c r="V84" s="5">
        <f t="shared" si="24"/>
        <v>9</v>
      </c>
      <c r="W84" s="5">
        <f t="shared" si="26"/>
        <v>8</v>
      </c>
      <c r="X84" s="5">
        <f t="shared" si="27"/>
        <v>9</v>
      </c>
      <c r="Y84" s="3">
        <v>0.58299999999999996</v>
      </c>
      <c r="Z84" s="3">
        <v>0.44600000000000001</v>
      </c>
      <c r="AA84" s="3">
        <v>6.8000000000000005E-2</v>
      </c>
      <c r="AB84" s="3">
        <v>0.36199999999999999</v>
      </c>
      <c r="AC84" s="3">
        <v>0.59299999999999997</v>
      </c>
      <c r="AD84" s="1" t="s">
        <v>80</v>
      </c>
      <c r="AE84" s="5">
        <f t="shared" si="28"/>
        <v>5</v>
      </c>
      <c r="AF84" s="5">
        <f t="shared" si="29"/>
        <v>8</v>
      </c>
      <c r="AG84">
        <v>168</v>
      </c>
      <c r="AH84">
        <v>10</v>
      </c>
      <c r="AI84">
        <v>3</v>
      </c>
      <c r="AJ84">
        <v>94</v>
      </c>
      <c r="AK84">
        <f t="shared" si="25"/>
        <v>74</v>
      </c>
      <c r="AL84">
        <v>64</v>
      </c>
      <c r="AM84">
        <v>30</v>
      </c>
      <c r="AN84">
        <v>5</v>
      </c>
      <c r="AO84" s="1" t="s">
        <v>312</v>
      </c>
    </row>
    <row r="85" spans="1:41" x14ac:dyDescent="0.35">
      <c r="A85" s="2">
        <v>44347</v>
      </c>
      <c r="B85" t="s">
        <v>138</v>
      </c>
      <c r="C85">
        <v>5</v>
      </c>
      <c r="D85" t="s">
        <v>139</v>
      </c>
      <c r="E85" t="s">
        <v>133</v>
      </c>
      <c r="F85">
        <v>1</v>
      </c>
      <c r="G85">
        <v>66</v>
      </c>
      <c r="H85">
        <v>1</v>
      </c>
      <c r="I85">
        <v>1</v>
      </c>
      <c r="K85" t="s">
        <v>37</v>
      </c>
      <c r="L85" t="s">
        <v>313</v>
      </c>
      <c r="M85" s="1" t="s">
        <v>287</v>
      </c>
      <c r="N85">
        <v>1.9</v>
      </c>
      <c r="O85" s="3">
        <v>5.5E-2</v>
      </c>
      <c r="P85" s="3">
        <v>2.7E-2</v>
      </c>
      <c r="Q85" s="3">
        <v>0.67100000000000004</v>
      </c>
      <c r="R85" s="3">
        <v>0.85699999999999998</v>
      </c>
      <c r="S85" s="3">
        <v>0.54200000000000004</v>
      </c>
      <c r="T85" s="1" t="s">
        <v>314</v>
      </c>
      <c r="U85" s="5">
        <f t="shared" si="23"/>
        <v>6</v>
      </c>
      <c r="V85" s="5">
        <f t="shared" si="24"/>
        <v>6</v>
      </c>
      <c r="W85" s="5">
        <f t="shared" si="26"/>
        <v>6</v>
      </c>
      <c r="X85" s="5">
        <f t="shared" si="27"/>
        <v>6</v>
      </c>
      <c r="Y85" s="3">
        <v>0.59299999999999997</v>
      </c>
      <c r="Z85" s="3">
        <v>0.46800000000000003</v>
      </c>
      <c r="AA85" s="3">
        <v>5.2999999999999999E-2</v>
      </c>
      <c r="AB85" s="3">
        <v>0.46400000000000002</v>
      </c>
      <c r="AC85" s="3">
        <v>0.47399999999999998</v>
      </c>
      <c r="AD85" s="1" t="s">
        <v>47</v>
      </c>
      <c r="AE85" s="5">
        <f t="shared" si="28"/>
        <v>5</v>
      </c>
      <c r="AF85" s="5">
        <f t="shared" si="29"/>
        <v>11</v>
      </c>
      <c r="AG85">
        <v>167</v>
      </c>
      <c r="AH85">
        <v>4</v>
      </c>
      <c r="AI85">
        <v>2</v>
      </c>
      <c r="AJ85">
        <v>73</v>
      </c>
      <c r="AK85">
        <f t="shared" si="25"/>
        <v>94</v>
      </c>
      <c r="AL85">
        <v>49</v>
      </c>
      <c r="AM85">
        <v>24</v>
      </c>
      <c r="AN85">
        <v>5</v>
      </c>
      <c r="AO85" s="1" t="s">
        <v>315</v>
      </c>
    </row>
    <row r="86" spans="1:41" x14ac:dyDescent="0.35">
      <c r="A86" s="2">
        <v>44340</v>
      </c>
      <c r="B86" t="s">
        <v>316</v>
      </c>
      <c r="C86">
        <v>3</v>
      </c>
      <c r="D86" t="s">
        <v>139</v>
      </c>
      <c r="E86" t="s">
        <v>61</v>
      </c>
      <c r="F86">
        <v>1</v>
      </c>
      <c r="G86">
        <v>255</v>
      </c>
      <c r="H86">
        <v>1</v>
      </c>
      <c r="I86">
        <v>1</v>
      </c>
      <c r="J86" t="s">
        <v>203</v>
      </c>
      <c r="K86" t="s">
        <v>37</v>
      </c>
      <c r="L86" t="s">
        <v>146</v>
      </c>
      <c r="M86" s="1" t="s">
        <v>69</v>
      </c>
      <c r="N86">
        <v>1.34</v>
      </c>
      <c r="O86" s="3">
        <v>4.1000000000000002E-2</v>
      </c>
      <c r="P86" s="3">
        <v>6.0999999999999999E-2</v>
      </c>
      <c r="Q86" s="3">
        <v>0.55100000000000005</v>
      </c>
      <c r="R86" s="3">
        <v>0.70399999999999996</v>
      </c>
      <c r="S86" s="3">
        <v>0.45500000000000002</v>
      </c>
      <c r="T86" s="1" t="s">
        <v>58</v>
      </c>
      <c r="U86" s="5">
        <f t="shared" si="23"/>
        <v>1</v>
      </c>
      <c r="V86" s="5">
        <f t="shared" si="24"/>
        <v>5</v>
      </c>
      <c r="W86" s="5">
        <f t="shared" si="26"/>
        <v>1</v>
      </c>
      <c r="X86" s="5">
        <f t="shared" si="27"/>
        <v>5</v>
      </c>
      <c r="Y86" s="3">
        <v>0.56799999999999995</v>
      </c>
      <c r="Z86" s="3">
        <v>0.54800000000000004</v>
      </c>
      <c r="AA86" s="3">
        <v>1.6E-2</v>
      </c>
      <c r="AB86" s="3">
        <v>0.47199999999999998</v>
      </c>
      <c r="AC86" s="3">
        <v>0.65400000000000003</v>
      </c>
      <c r="AD86" s="1" t="s">
        <v>189</v>
      </c>
      <c r="AE86" s="5">
        <f t="shared" si="28"/>
        <v>6</v>
      </c>
      <c r="AF86" s="5">
        <f t="shared" si="29"/>
        <v>8</v>
      </c>
      <c r="AG86">
        <v>111</v>
      </c>
      <c r="AH86">
        <v>2</v>
      </c>
      <c r="AI86">
        <v>3</v>
      </c>
      <c r="AJ86">
        <v>49</v>
      </c>
      <c r="AK86">
        <f t="shared" si="25"/>
        <v>62</v>
      </c>
      <c r="AL86">
        <v>27</v>
      </c>
      <c r="AM86">
        <v>22</v>
      </c>
      <c r="AN86">
        <v>1</v>
      </c>
      <c r="AO86" s="1" t="s">
        <v>72</v>
      </c>
    </row>
    <row r="87" spans="1:41" x14ac:dyDescent="0.35">
      <c r="A87" s="2">
        <v>44340</v>
      </c>
      <c r="B87" t="s">
        <v>316</v>
      </c>
      <c r="C87">
        <v>3</v>
      </c>
      <c r="D87" t="s">
        <v>139</v>
      </c>
      <c r="E87" t="s">
        <v>36</v>
      </c>
      <c r="F87">
        <v>1</v>
      </c>
      <c r="G87">
        <v>119</v>
      </c>
      <c r="H87">
        <v>1</v>
      </c>
      <c r="I87">
        <v>1</v>
      </c>
      <c r="J87" t="s">
        <v>203</v>
      </c>
      <c r="K87" t="s">
        <v>37</v>
      </c>
      <c r="L87" t="s">
        <v>317</v>
      </c>
      <c r="M87" s="1" t="s">
        <v>318</v>
      </c>
      <c r="N87">
        <v>1.5</v>
      </c>
      <c r="O87" s="3">
        <v>1.4E-2</v>
      </c>
      <c r="P87" s="3">
        <v>1.4E-2</v>
      </c>
      <c r="Q87" s="3">
        <v>0.64400000000000002</v>
      </c>
      <c r="R87" s="3">
        <v>0.59599999999999997</v>
      </c>
      <c r="S87" s="3">
        <v>0.69199999999999995</v>
      </c>
      <c r="T87" s="1" t="s">
        <v>237</v>
      </c>
      <c r="U87" s="5">
        <f t="shared" si="23"/>
        <v>7</v>
      </c>
      <c r="V87" s="5">
        <f t="shared" si="24"/>
        <v>10</v>
      </c>
      <c r="W87" s="5">
        <f t="shared" si="26"/>
        <v>7</v>
      </c>
      <c r="X87" s="5">
        <f t="shared" si="27"/>
        <v>10</v>
      </c>
      <c r="Y87" s="3">
        <v>0.59299999999999997</v>
      </c>
      <c r="Z87" s="3">
        <v>0.55600000000000005</v>
      </c>
      <c r="AA87" s="3">
        <v>0</v>
      </c>
      <c r="AB87" s="3">
        <v>0.51100000000000001</v>
      </c>
      <c r="AC87" s="3">
        <v>0.63</v>
      </c>
      <c r="AD87" s="1" t="s">
        <v>319</v>
      </c>
      <c r="AE87" s="5">
        <f t="shared" si="28"/>
        <v>7</v>
      </c>
      <c r="AF87" s="5">
        <f t="shared" si="29"/>
        <v>11</v>
      </c>
      <c r="AG87">
        <v>145</v>
      </c>
      <c r="AH87">
        <v>1</v>
      </c>
      <c r="AI87">
        <v>1</v>
      </c>
      <c r="AJ87">
        <v>73</v>
      </c>
      <c r="AK87">
        <f t="shared" si="25"/>
        <v>72</v>
      </c>
      <c r="AL87">
        <v>47</v>
      </c>
      <c r="AM87">
        <v>26</v>
      </c>
      <c r="AN87">
        <v>0</v>
      </c>
      <c r="AO87" s="1" t="s">
        <v>320</v>
      </c>
    </row>
    <row r="88" spans="1:41" x14ac:dyDescent="0.35">
      <c r="A88" s="2">
        <v>44340</v>
      </c>
      <c r="B88" t="s">
        <v>316</v>
      </c>
      <c r="C88">
        <v>3</v>
      </c>
      <c r="D88" t="s">
        <v>139</v>
      </c>
      <c r="E88" t="s">
        <v>43</v>
      </c>
      <c r="F88">
        <v>1</v>
      </c>
      <c r="G88">
        <v>96</v>
      </c>
      <c r="H88">
        <v>1</v>
      </c>
      <c r="I88">
        <v>1</v>
      </c>
      <c r="J88" t="s">
        <v>321</v>
      </c>
      <c r="K88" t="s">
        <v>37</v>
      </c>
      <c r="L88" t="s">
        <v>322</v>
      </c>
      <c r="M88" s="1" t="s">
        <v>323</v>
      </c>
      <c r="N88">
        <v>2.7</v>
      </c>
      <c r="O88" s="3">
        <v>9.4E-2</v>
      </c>
      <c r="P88" s="3">
        <v>3.1E-2</v>
      </c>
      <c r="Q88" s="3">
        <v>0.59399999999999997</v>
      </c>
      <c r="R88" s="3">
        <v>0.68400000000000005</v>
      </c>
      <c r="S88" s="3">
        <v>0.84599999999999997</v>
      </c>
      <c r="T88" s="1" t="s">
        <v>46</v>
      </c>
      <c r="U88" s="5">
        <f t="shared" si="23"/>
        <v>0</v>
      </c>
      <c r="V88" s="5">
        <f t="shared" si="24"/>
        <v>1</v>
      </c>
      <c r="W88" s="5">
        <f t="shared" si="26"/>
        <v>0</v>
      </c>
      <c r="X88" s="5">
        <f t="shared" si="27"/>
        <v>1</v>
      </c>
      <c r="Y88" s="3">
        <v>0.70699999999999996</v>
      </c>
      <c r="Z88" s="3">
        <v>0.67400000000000004</v>
      </c>
      <c r="AA88" s="3">
        <v>0</v>
      </c>
      <c r="AB88" s="3">
        <v>0.57099999999999995</v>
      </c>
      <c r="AC88" s="3">
        <v>0.77300000000000002</v>
      </c>
      <c r="AD88" s="1" t="s">
        <v>250</v>
      </c>
      <c r="AE88" s="5">
        <f t="shared" si="28"/>
        <v>6</v>
      </c>
      <c r="AF88" s="5">
        <f t="shared" si="29"/>
        <v>9</v>
      </c>
      <c r="AG88">
        <v>75</v>
      </c>
      <c r="AH88">
        <v>3</v>
      </c>
      <c r="AI88">
        <v>1</v>
      </c>
      <c r="AJ88">
        <v>32</v>
      </c>
      <c r="AK88">
        <f t="shared" si="25"/>
        <v>43</v>
      </c>
      <c r="AL88">
        <v>19</v>
      </c>
      <c r="AM88">
        <v>13</v>
      </c>
      <c r="AN88">
        <v>0</v>
      </c>
      <c r="AO88" s="1" t="s">
        <v>324</v>
      </c>
    </row>
    <row r="89" spans="1:41" x14ac:dyDescent="0.35">
      <c r="A89" s="2">
        <v>44340</v>
      </c>
      <c r="B89" t="s">
        <v>316</v>
      </c>
      <c r="C89">
        <v>3</v>
      </c>
      <c r="D89" t="s">
        <v>139</v>
      </c>
      <c r="E89" t="s">
        <v>49</v>
      </c>
      <c r="F89">
        <v>1</v>
      </c>
      <c r="G89">
        <v>253</v>
      </c>
      <c r="H89">
        <v>1</v>
      </c>
      <c r="I89">
        <v>1</v>
      </c>
      <c r="J89" t="s">
        <v>90</v>
      </c>
      <c r="K89" t="s">
        <v>37</v>
      </c>
      <c r="L89" t="s">
        <v>325</v>
      </c>
      <c r="M89" s="1" t="s">
        <v>326</v>
      </c>
      <c r="N89">
        <v>1.4</v>
      </c>
      <c r="O89" s="3">
        <v>8.5999999999999993E-2</v>
      </c>
      <c r="P89" s="3">
        <v>4.2999999999999997E-2</v>
      </c>
      <c r="Q89" s="3">
        <v>0.58599999999999997</v>
      </c>
      <c r="R89" s="3">
        <v>0.70699999999999996</v>
      </c>
      <c r="S89" s="3">
        <v>0.55200000000000005</v>
      </c>
      <c r="T89" s="1" t="s">
        <v>71</v>
      </c>
      <c r="U89" s="5">
        <f t="shared" si="23"/>
        <v>3</v>
      </c>
      <c r="V89" s="5">
        <f t="shared" si="24"/>
        <v>5</v>
      </c>
      <c r="W89" s="5">
        <f t="shared" si="26"/>
        <v>3</v>
      </c>
      <c r="X89" s="5">
        <f t="shared" si="27"/>
        <v>5</v>
      </c>
      <c r="Y89" s="3">
        <v>0.56999999999999995</v>
      </c>
      <c r="Z89" s="3">
        <v>0.5</v>
      </c>
      <c r="AA89" s="3">
        <v>4.2000000000000003E-2</v>
      </c>
      <c r="AB89" s="3">
        <v>0.38900000000000001</v>
      </c>
      <c r="AC89" s="3">
        <v>0.61099999999999999</v>
      </c>
      <c r="AD89" s="1" t="s">
        <v>165</v>
      </c>
      <c r="AE89" s="5">
        <f t="shared" si="28"/>
        <v>4</v>
      </c>
      <c r="AF89" s="5">
        <f t="shared" si="29"/>
        <v>10</v>
      </c>
      <c r="AG89">
        <v>142</v>
      </c>
      <c r="AH89">
        <v>6</v>
      </c>
      <c r="AI89">
        <v>3</v>
      </c>
      <c r="AJ89">
        <v>70</v>
      </c>
      <c r="AK89">
        <f t="shared" si="25"/>
        <v>72</v>
      </c>
      <c r="AL89">
        <v>41</v>
      </c>
      <c r="AM89">
        <v>29</v>
      </c>
      <c r="AN89">
        <v>3</v>
      </c>
      <c r="AO89" s="1" t="s">
        <v>327</v>
      </c>
    </row>
    <row r="90" spans="1:41" x14ac:dyDescent="0.35">
      <c r="A90" s="2">
        <v>44326</v>
      </c>
      <c r="B90" t="s">
        <v>150</v>
      </c>
      <c r="C90">
        <v>3</v>
      </c>
      <c r="D90" t="s">
        <v>139</v>
      </c>
      <c r="E90" t="s">
        <v>61</v>
      </c>
      <c r="F90">
        <v>1</v>
      </c>
      <c r="G90">
        <v>3</v>
      </c>
      <c r="H90">
        <v>0</v>
      </c>
      <c r="I90">
        <v>1</v>
      </c>
      <c r="J90">
        <v>2</v>
      </c>
      <c r="K90" t="s">
        <v>140</v>
      </c>
      <c r="L90" t="s">
        <v>37</v>
      </c>
      <c r="M90" s="1" t="s">
        <v>328</v>
      </c>
      <c r="N90">
        <v>0.96</v>
      </c>
      <c r="O90" s="3">
        <v>5.2999999999999999E-2</v>
      </c>
      <c r="P90" s="3">
        <v>4.2000000000000003E-2</v>
      </c>
      <c r="Q90" s="3">
        <v>0.66300000000000003</v>
      </c>
      <c r="R90" s="3">
        <v>0.65100000000000002</v>
      </c>
      <c r="S90" s="3">
        <v>0.46899999999999997</v>
      </c>
      <c r="T90" s="1" t="s">
        <v>222</v>
      </c>
      <c r="U90" s="5">
        <f t="shared" si="23"/>
        <v>3</v>
      </c>
      <c r="V90" s="5">
        <f t="shared" si="24"/>
        <v>6</v>
      </c>
      <c r="W90" s="5">
        <f t="shared" si="26"/>
        <v>3</v>
      </c>
      <c r="X90" s="5">
        <f t="shared" si="27"/>
        <v>6</v>
      </c>
      <c r="Y90" s="3">
        <v>0.49199999999999999</v>
      </c>
      <c r="Z90" s="3">
        <v>0.39600000000000002</v>
      </c>
      <c r="AA90" s="3">
        <v>3.1E-2</v>
      </c>
      <c r="AB90" s="3">
        <v>0.34699999999999998</v>
      </c>
      <c r="AC90" s="3">
        <v>0.54200000000000004</v>
      </c>
      <c r="AD90" s="1" t="s">
        <v>157</v>
      </c>
      <c r="AE90" s="5">
        <f t="shared" si="28"/>
        <v>3</v>
      </c>
      <c r="AF90" s="5">
        <f t="shared" si="29"/>
        <v>8</v>
      </c>
      <c r="AG90">
        <v>191</v>
      </c>
      <c r="AH90">
        <v>5</v>
      </c>
      <c r="AI90">
        <v>4</v>
      </c>
      <c r="AJ90">
        <v>95</v>
      </c>
      <c r="AK90">
        <f t="shared" si="25"/>
        <v>96</v>
      </c>
      <c r="AL90">
        <v>63</v>
      </c>
      <c r="AM90">
        <v>32</v>
      </c>
      <c r="AN90">
        <v>3</v>
      </c>
      <c r="AO90" s="1" t="s">
        <v>329</v>
      </c>
    </row>
    <row r="91" spans="1:41" x14ac:dyDescent="0.35">
      <c r="A91" s="2">
        <v>44326</v>
      </c>
      <c r="B91" t="s">
        <v>150</v>
      </c>
      <c r="C91">
        <v>3</v>
      </c>
      <c r="D91" t="s">
        <v>139</v>
      </c>
      <c r="E91" t="s">
        <v>36</v>
      </c>
      <c r="F91">
        <v>1</v>
      </c>
      <c r="G91">
        <v>33</v>
      </c>
      <c r="H91">
        <v>1</v>
      </c>
      <c r="I91">
        <v>1</v>
      </c>
      <c r="K91" t="s">
        <v>37</v>
      </c>
      <c r="L91" t="s">
        <v>330</v>
      </c>
      <c r="M91" s="1" t="s">
        <v>331</v>
      </c>
      <c r="N91">
        <v>1.44</v>
      </c>
      <c r="O91" s="3">
        <v>5.2999999999999999E-2</v>
      </c>
      <c r="P91" s="3">
        <v>2.1000000000000001E-2</v>
      </c>
      <c r="Q91" s="3">
        <v>0.69499999999999995</v>
      </c>
      <c r="R91" s="3">
        <v>0.78800000000000003</v>
      </c>
      <c r="S91" s="3">
        <v>0.58599999999999997</v>
      </c>
      <c r="T91" s="1" t="s">
        <v>332</v>
      </c>
      <c r="U91" s="5">
        <f t="shared" si="23"/>
        <v>6</v>
      </c>
      <c r="V91" s="5">
        <f t="shared" si="24"/>
        <v>7</v>
      </c>
      <c r="W91" s="5">
        <f t="shared" si="26"/>
        <v>6</v>
      </c>
      <c r="X91" s="5">
        <f t="shared" si="27"/>
        <v>7</v>
      </c>
      <c r="Y91" s="3">
        <v>0.55700000000000005</v>
      </c>
      <c r="Z91" s="3">
        <v>0.39400000000000002</v>
      </c>
      <c r="AA91" s="3">
        <v>0.03</v>
      </c>
      <c r="AB91" s="3">
        <v>0.371</v>
      </c>
      <c r="AC91" s="3">
        <v>0.44800000000000001</v>
      </c>
      <c r="AD91" s="1" t="s">
        <v>95</v>
      </c>
      <c r="AE91" s="5">
        <f t="shared" si="28"/>
        <v>4</v>
      </c>
      <c r="AF91" s="5">
        <f t="shared" si="29"/>
        <v>12</v>
      </c>
      <c r="AG91">
        <v>194</v>
      </c>
      <c r="AH91">
        <v>5</v>
      </c>
      <c r="AI91">
        <v>2</v>
      </c>
      <c r="AJ91">
        <v>95</v>
      </c>
      <c r="AK91">
        <f t="shared" si="25"/>
        <v>99</v>
      </c>
      <c r="AL91">
        <v>66</v>
      </c>
      <c r="AM91">
        <v>29</v>
      </c>
      <c r="AN91">
        <v>3</v>
      </c>
      <c r="AO91" s="1" t="s">
        <v>284</v>
      </c>
    </row>
    <row r="92" spans="1:41" x14ac:dyDescent="0.35">
      <c r="A92" s="2">
        <v>44326</v>
      </c>
      <c r="B92" t="s">
        <v>150</v>
      </c>
      <c r="C92">
        <v>3</v>
      </c>
      <c r="D92" t="s">
        <v>139</v>
      </c>
      <c r="E92" t="s">
        <v>43</v>
      </c>
      <c r="F92">
        <v>1</v>
      </c>
      <c r="G92">
        <v>5</v>
      </c>
      <c r="H92">
        <v>1</v>
      </c>
      <c r="I92">
        <v>1</v>
      </c>
      <c r="J92">
        <v>5</v>
      </c>
      <c r="K92" t="s">
        <v>37</v>
      </c>
      <c r="L92" t="s">
        <v>38</v>
      </c>
      <c r="M92" s="1" t="s">
        <v>333</v>
      </c>
      <c r="N92">
        <v>1.2</v>
      </c>
      <c r="O92" s="3">
        <v>3.5999999999999997E-2</v>
      </c>
      <c r="P92" s="3">
        <v>5.3999999999999999E-2</v>
      </c>
      <c r="Q92" s="3">
        <v>0.69599999999999995</v>
      </c>
      <c r="R92" s="3">
        <v>0.69199999999999995</v>
      </c>
      <c r="S92" s="3">
        <v>0.441</v>
      </c>
      <c r="T92" s="1" t="s">
        <v>334</v>
      </c>
      <c r="U92" s="5">
        <f t="shared" si="23"/>
        <v>9</v>
      </c>
      <c r="V92" s="5">
        <f t="shared" si="24"/>
        <v>14</v>
      </c>
      <c r="W92" s="5">
        <f t="shared" si="26"/>
        <v>9</v>
      </c>
      <c r="X92" s="5">
        <f t="shared" si="27"/>
        <v>14</v>
      </c>
      <c r="Y92" s="3">
        <v>0.53</v>
      </c>
      <c r="Z92" s="3">
        <v>0.46100000000000002</v>
      </c>
      <c r="AA92" s="3">
        <v>3.5000000000000003E-2</v>
      </c>
      <c r="AB92" s="3">
        <v>0.42199999999999999</v>
      </c>
      <c r="AC92" s="3">
        <v>0.52900000000000003</v>
      </c>
      <c r="AD92" s="1" t="s">
        <v>335</v>
      </c>
      <c r="AE92" s="5">
        <f t="shared" si="28"/>
        <v>6</v>
      </c>
      <c r="AF92" s="5">
        <f t="shared" si="29"/>
        <v>23</v>
      </c>
      <c r="AG92">
        <v>253</v>
      </c>
      <c r="AH92">
        <v>4</v>
      </c>
      <c r="AI92">
        <v>6</v>
      </c>
      <c r="AJ92">
        <v>112</v>
      </c>
      <c r="AK92">
        <f t="shared" si="25"/>
        <v>141</v>
      </c>
      <c r="AL92">
        <v>78</v>
      </c>
      <c r="AM92">
        <v>34</v>
      </c>
      <c r="AN92">
        <v>5</v>
      </c>
      <c r="AO92" s="1" t="s">
        <v>336</v>
      </c>
    </row>
    <row r="93" spans="1:41" x14ac:dyDescent="0.35">
      <c r="A93" s="2">
        <v>44326</v>
      </c>
      <c r="B93" t="s">
        <v>150</v>
      </c>
      <c r="C93">
        <v>3</v>
      </c>
      <c r="D93" t="s">
        <v>139</v>
      </c>
      <c r="E93" t="s">
        <v>49</v>
      </c>
      <c r="F93">
        <v>1</v>
      </c>
      <c r="G93">
        <v>48</v>
      </c>
      <c r="H93">
        <v>1</v>
      </c>
      <c r="I93">
        <v>1</v>
      </c>
      <c r="J93" t="s">
        <v>203</v>
      </c>
      <c r="K93" t="s">
        <v>37</v>
      </c>
      <c r="L93" t="s">
        <v>197</v>
      </c>
      <c r="M93" s="1" t="s">
        <v>233</v>
      </c>
      <c r="N93">
        <v>1.74</v>
      </c>
      <c r="O93" s="3">
        <v>0.08</v>
      </c>
      <c r="P93" s="3">
        <v>0.02</v>
      </c>
      <c r="Q93" s="3">
        <v>0.66</v>
      </c>
      <c r="R93" s="3">
        <v>0.69699999999999995</v>
      </c>
      <c r="S93" s="3">
        <v>0.64700000000000002</v>
      </c>
      <c r="T93" s="1" t="s">
        <v>122</v>
      </c>
      <c r="U93" s="5">
        <f t="shared" si="23"/>
        <v>3</v>
      </c>
      <c r="V93" s="5">
        <f t="shared" si="24"/>
        <v>4</v>
      </c>
      <c r="W93" s="5">
        <f t="shared" si="26"/>
        <v>3</v>
      </c>
      <c r="X93" s="5">
        <f t="shared" si="27"/>
        <v>4</v>
      </c>
      <c r="Y93" s="3">
        <v>0.61499999999999999</v>
      </c>
      <c r="Z93" s="3">
        <v>0.55600000000000005</v>
      </c>
      <c r="AA93" s="3">
        <v>0</v>
      </c>
      <c r="AB93" s="3">
        <v>0.54100000000000004</v>
      </c>
      <c r="AC93" s="3">
        <v>0.58799999999999997</v>
      </c>
      <c r="AD93" s="1" t="s">
        <v>234</v>
      </c>
      <c r="AE93" s="5">
        <f t="shared" si="28"/>
        <v>5</v>
      </c>
      <c r="AF93" s="5">
        <f t="shared" si="29"/>
        <v>10</v>
      </c>
      <c r="AG93">
        <v>104</v>
      </c>
      <c r="AH93">
        <v>4</v>
      </c>
      <c r="AI93">
        <v>1</v>
      </c>
      <c r="AJ93">
        <v>50</v>
      </c>
      <c r="AK93">
        <f t="shared" si="25"/>
        <v>54</v>
      </c>
      <c r="AL93">
        <v>33</v>
      </c>
      <c r="AM93">
        <v>17</v>
      </c>
      <c r="AN93">
        <v>0</v>
      </c>
      <c r="AO93" s="1" t="s">
        <v>337</v>
      </c>
    </row>
    <row r="94" spans="1:41" x14ac:dyDescent="0.35">
      <c r="A94" s="2">
        <v>44326</v>
      </c>
      <c r="B94" t="s">
        <v>150</v>
      </c>
      <c r="C94">
        <v>3</v>
      </c>
      <c r="D94" t="s">
        <v>139</v>
      </c>
      <c r="E94" t="s">
        <v>54</v>
      </c>
      <c r="F94">
        <v>1</v>
      </c>
      <c r="G94">
        <v>31</v>
      </c>
      <c r="H94">
        <v>1</v>
      </c>
      <c r="I94">
        <v>1</v>
      </c>
      <c r="K94" t="s">
        <v>37</v>
      </c>
      <c r="L94" t="s">
        <v>241</v>
      </c>
      <c r="M94" s="1" t="s">
        <v>338</v>
      </c>
      <c r="N94">
        <v>1.1599999999999999</v>
      </c>
      <c r="O94" s="3">
        <v>3.9E-2</v>
      </c>
      <c r="P94" s="3">
        <v>1.2999999999999999E-2</v>
      </c>
      <c r="Q94" s="3">
        <v>0.58399999999999996</v>
      </c>
      <c r="R94" s="3">
        <v>0.75600000000000001</v>
      </c>
      <c r="S94" s="3">
        <v>0.438</v>
      </c>
      <c r="T94" s="1" t="s">
        <v>162</v>
      </c>
      <c r="U94" s="5">
        <f t="shared" si="23"/>
        <v>5</v>
      </c>
      <c r="V94" s="5">
        <f t="shared" si="24"/>
        <v>7</v>
      </c>
      <c r="W94" s="5">
        <f t="shared" si="26"/>
        <v>5</v>
      </c>
      <c r="X94" s="5">
        <f t="shared" si="27"/>
        <v>7</v>
      </c>
      <c r="Y94" s="3">
        <v>0.53900000000000003</v>
      </c>
      <c r="Z94" s="3">
        <v>0.438</v>
      </c>
      <c r="AA94" s="3">
        <v>6.3E-2</v>
      </c>
      <c r="AB94" s="3">
        <v>0.39400000000000002</v>
      </c>
      <c r="AC94" s="3">
        <v>0.48399999999999999</v>
      </c>
      <c r="AD94" s="1" t="s">
        <v>222</v>
      </c>
      <c r="AE94" s="5">
        <f t="shared" si="28"/>
        <v>3</v>
      </c>
      <c r="AF94" s="5">
        <f t="shared" si="29"/>
        <v>6</v>
      </c>
      <c r="AG94">
        <v>141</v>
      </c>
      <c r="AH94">
        <v>3</v>
      </c>
      <c r="AI94">
        <v>1</v>
      </c>
      <c r="AJ94">
        <v>77</v>
      </c>
      <c r="AK94">
        <f t="shared" si="25"/>
        <v>64</v>
      </c>
      <c r="AL94">
        <v>45</v>
      </c>
      <c r="AM94">
        <v>32</v>
      </c>
      <c r="AN94">
        <v>4</v>
      </c>
      <c r="AO94" s="1" t="s">
        <v>208</v>
      </c>
    </row>
    <row r="95" spans="1:41" x14ac:dyDescent="0.35">
      <c r="A95" s="2">
        <v>44305</v>
      </c>
      <c r="B95" t="s">
        <v>339</v>
      </c>
      <c r="C95">
        <v>3</v>
      </c>
      <c r="D95" t="s">
        <v>139</v>
      </c>
      <c r="E95" t="s">
        <v>36</v>
      </c>
      <c r="F95">
        <v>1</v>
      </c>
      <c r="G95">
        <v>28</v>
      </c>
      <c r="H95">
        <v>0</v>
      </c>
      <c r="I95">
        <v>1</v>
      </c>
      <c r="J95">
        <v>3</v>
      </c>
      <c r="K95" t="s">
        <v>163</v>
      </c>
      <c r="L95" t="s">
        <v>37</v>
      </c>
      <c r="M95" s="1" t="s">
        <v>340</v>
      </c>
      <c r="N95">
        <v>0.99</v>
      </c>
      <c r="O95" s="3">
        <v>1.7000000000000001E-2</v>
      </c>
      <c r="P95" s="3">
        <v>5.1999999999999998E-2</v>
      </c>
      <c r="Q95" s="3">
        <v>0.621</v>
      </c>
      <c r="R95" s="3">
        <v>0.61099999999999999</v>
      </c>
      <c r="S95" s="3">
        <v>0.47699999999999998</v>
      </c>
      <c r="T95" s="1" t="s">
        <v>300</v>
      </c>
      <c r="U95" s="5">
        <f t="shared" si="23"/>
        <v>10</v>
      </c>
      <c r="V95" s="5">
        <f t="shared" si="24"/>
        <v>16</v>
      </c>
      <c r="W95" s="5">
        <f t="shared" si="26"/>
        <v>10</v>
      </c>
      <c r="X95" s="5">
        <f t="shared" si="27"/>
        <v>16</v>
      </c>
      <c r="Y95" s="3">
        <v>0.49399999999999999</v>
      </c>
      <c r="Z95" s="3">
        <v>0.437</v>
      </c>
      <c r="AA95" s="3">
        <v>4.3999999999999997E-2</v>
      </c>
      <c r="AB95" s="3">
        <v>0.36499999999999999</v>
      </c>
      <c r="AC95" s="3">
        <v>0.56000000000000005</v>
      </c>
      <c r="AD95" s="1" t="s">
        <v>341</v>
      </c>
      <c r="AE95" s="5">
        <f t="shared" si="28"/>
        <v>5</v>
      </c>
      <c r="AF95" s="5">
        <f t="shared" si="29"/>
        <v>28</v>
      </c>
      <c r="AG95">
        <v>251</v>
      </c>
      <c r="AH95">
        <v>2</v>
      </c>
      <c r="AI95">
        <v>6</v>
      </c>
      <c r="AJ95">
        <v>116</v>
      </c>
      <c r="AK95">
        <f t="shared" si="25"/>
        <v>135</v>
      </c>
      <c r="AL95">
        <v>72</v>
      </c>
      <c r="AM95">
        <v>44</v>
      </c>
      <c r="AN95">
        <v>6</v>
      </c>
      <c r="AO95" s="1" t="s">
        <v>342</v>
      </c>
    </row>
    <row r="96" spans="1:41" x14ac:dyDescent="0.35">
      <c r="A96" s="2">
        <v>44305</v>
      </c>
      <c r="B96" t="s">
        <v>339</v>
      </c>
      <c r="C96">
        <v>3</v>
      </c>
      <c r="D96" t="s">
        <v>139</v>
      </c>
      <c r="E96" t="s">
        <v>43</v>
      </c>
      <c r="F96">
        <v>1</v>
      </c>
      <c r="G96">
        <v>47</v>
      </c>
      <c r="H96">
        <v>1</v>
      </c>
      <c r="I96">
        <v>1</v>
      </c>
      <c r="J96">
        <v>8</v>
      </c>
      <c r="K96" t="s">
        <v>37</v>
      </c>
      <c r="L96" t="s">
        <v>125</v>
      </c>
      <c r="M96" s="1" t="s">
        <v>100</v>
      </c>
      <c r="N96">
        <v>1.68</v>
      </c>
      <c r="O96" s="3">
        <v>5.5E-2</v>
      </c>
      <c r="P96" s="3">
        <v>1.7999999999999999E-2</v>
      </c>
      <c r="Q96" s="3">
        <v>0.58199999999999996</v>
      </c>
      <c r="R96" s="3">
        <v>0.75</v>
      </c>
      <c r="S96" s="3">
        <v>0.56499999999999995</v>
      </c>
      <c r="T96" s="1" t="s">
        <v>76</v>
      </c>
      <c r="U96" s="5">
        <f t="shared" si="23"/>
        <v>4</v>
      </c>
      <c r="V96" s="5">
        <f t="shared" si="24"/>
        <v>5</v>
      </c>
      <c r="W96" s="5">
        <f t="shared" si="26"/>
        <v>4</v>
      </c>
      <c r="X96" s="5">
        <f t="shared" si="27"/>
        <v>5</v>
      </c>
      <c r="Y96" s="3">
        <v>0.61299999999999999</v>
      </c>
      <c r="Z96" s="3">
        <v>0.54900000000000004</v>
      </c>
      <c r="AA96" s="3">
        <v>0.02</v>
      </c>
      <c r="AB96" s="3">
        <v>0.63300000000000001</v>
      </c>
      <c r="AC96" s="3">
        <v>0.42899999999999999</v>
      </c>
      <c r="AD96" s="1" t="s">
        <v>234</v>
      </c>
      <c r="AE96" s="5">
        <f t="shared" si="28"/>
        <v>5</v>
      </c>
      <c r="AF96" s="5">
        <f t="shared" si="29"/>
        <v>10</v>
      </c>
      <c r="AG96">
        <v>106</v>
      </c>
      <c r="AH96">
        <v>3</v>
      </c>
      <c r="AI96">
        <v>1</v>
      </c>
      <c r="AJ96">
        <v>55</v>
      </c>
      <c r="AK96">
        <f t="shared" si="25"/>
        <v>51</v>
      </c>
      <c r="AL96">
        <v>32</v>
      </c>
      <c r="AM96">
        <v>23</v>
      </c>
      <c r="AN96">
        <v>1</v>
      </c>
      <c r="AO96" s="1" t="s">
        <v>64</v>
      </c>
    </row>
    <row r="97" spans="1:41" x14ac:dyDescent="0.35">
      <c r="A97" s="2">
        <v>44305</v>
      </c>
      <c r="B97" t="s">
        <v>339</v>
      </c>
      <c r="C97">
        <v>3</v>
      </c>
      <c r="D97" t="s">
        <v>139</v>
      </c>
      <c r="E97" t="s">
        <v>49</v>
      </c>
      <c r="F97">
        <v>1</v>
      </c>
      <c r="G97">
        <v>85</v>
      </c>
      <c r="H97">
        <v>1</v>
      </c>
      <c r="I97">
        <v>1</v>
      </c>
      <c r="K97" t="s">
        <v>37</v>
      </c>
      <c r="L97" t="s">
        <v>134</v>
      </c>
      <c r="M97" s="1" t="s">
        <v>100</v>
      </c>
      <c r="N97">
        <v>2.16</v>
      </c>
      <c r="O97" s="3">
        <v>5.0999999999999997E-2</v>
      </c>
      <c r="P97" s="3">
        <v>5.0999999999999997E-2</v>
      </c>
      <c r="Q97" s="3">
        <v>0.69199999999999995</v>
      </c>
      <c r="R97" s="3">
        <v>0.81499999999999995</v>
      </c>
      <c r="S97" s="3">
        <v>0.58299999999999996</v>
      </c>
      <c r="T97" s="1" t="s">
        <v>46</v>
      </c>
      <c r="U97" s="5">
        <f t="shared" si="23"/>
        <v>0</v>
      </c>
      <c r="V97" s="5">
        <f t="shared" si="24"/>
        <v>1</v>
      </c>
      <c r="W97" s="5">
        <f t="shared" si="26"/>
        <v>0</v>
      </c>
      <c r="X97" s="5">
        <f t="shared" si="27"/>
        <v>1</v>
      </c>
      <c r="Y97" s="3">
        <v>0.63200000000000001</v>
      </c>
      <c r="Z97" s="3">
        <v>0.55400000000000005</v>
      </c>
      <c r="AA97" s="3">
        <v>5.3999999999999999E-2</v>
      </c>
      <c r="AB97" s="3">
        <v>0.46400000000000002</v>
      </c>
      <c r="AC97" s="3">
        <v>0.64300000000000002</v>
      </c>
      <c r="AD97" s="1" t="s">
        <v>80</v>
      </c>
      <c r="AE97" s="5">
        <f t="shared" si="28"/>
        <v>5</v>
      </c>
      <c r="AF97" s="5">
        <f t="shared" si="29"/>
        <v>8</v>
      </c>
      <c r="AG97">
        <v>95</v>
      </c>
      <c r="AH97">
        <v>2</v>
      </c>
      <c r="AI97">
        <v>2</v>
      </c>
      <c r="AJ97">
        <v>39</v>
      </c>
      <c r="AK97">
        <f t="shared" si="25"/>
        <v>56</v>
      </c>
      <c r="AL97">
        <v>27</v>
      </c>
      <c r="AM97">
        <v>12</v>
      </c>
      <c r="AN97">
        <v>3</v>
      </c>
      <c r="AO97" s="1" t="s">
        <v>232</v>
      </c>
    </row>
    <row r="98" spans="1:41" x14ac:dyDescent="0.35">
      <c r="A98" s="2">
        <v>44298</v>
      </c>
      <c r="B98" t="s">
        <v>196</v>
      </c>
      <c r="C98">
        <v>3</v>
      </c>
      <c r="D98" t="s">
        <v>139</v>
      </c>
      <c r="E98" t="s">
        <v>49</v>
      </c>
      <c r="F98">
        <v>1</v>
      </c>
      <c r="G98">
        <v>33</v>
      </c>
      <c r="H98">
        <v>0</v>
      </c>
      <c r="I98">
        <v>1</v>
      </c>
      <c r="K98" t="s">
        <v>343</v>
      </c>
      <c r="L98" t="s">
        <v>37</v>
      </c>
      <c r="M98" s="1" t="s">
        <v>344</v>
      </c>
      <c r="N98">
        <v>0.93</v>
      </c>
      <c r="O98" s="3">
        <v>4.5999999999999999E-2</v>
      </c>
      <c r="P98" s="3">
        <v>6.2E-2</v>
      </c>
      <c r="Q98" s="3">
        <v>0.56899999999999995</v>
      </c>
      <c r="R98" s="3">
        <v>0.56799999999999995</v>
      </c>
      <c r="S98" s="3">
        <v>0.46400000000000002</v>
      </c>
      <c r="T98" s="1" t="s">
        <v>345</v>
      </c>
      <c r="U98" s="5">
        <f t="shared" si="23"/>
        <v>2</v>
      </c>
      <c r="V98" s="5">
        <f t="shared" si="24"/>
        <v>7</v>
      </c>
      <c r="W98" s="5">
        <f t="shared" si="26"/>
        <v>2</v>
      </c>
      <c r="X98" s="5">
        <f t="shared" si="27"/>
        <v>7</v>
      </c>
      <c r="Y98" s="3">
        <v>0.47499999999999998</v>
      </c>
      <c r="Z98" s="3">
        <v>0.442</v>
      </c>
      <c r="AA98" s="3">
        <v>1.0999999999999999E-2</v>
      </c>
      <c r="AB98" s="3">
        <v>0.38300000000000001</v>
      </c>
      <c r="AC98" s="3">
        <v>0.54300000000000004</v>
      </c>
      <c r="AD98" s="1" t="s">
        <v>283</v>
      </c>
      <c r="AE98" s="5">
        <f t="shared" si="28"/>
        <v>3</v>
      </c>
      <c r="AF98" s="5">
        <f t="shared" si="29"/>
        <v>10</v>
      </c>
      <c r="AG98">
        <v>160</v>
      </c>
      <c r="AH98">
        <v>3</v>
      </c>
      <c r="AI98">
        <v>4</v>
      </c>
      <c r="AJ98">
        <v>65</v>
      </c>
      <c r="AK98">
        <f t="shared" si="25"/>
        <v>95</v>
      </c>
      <c r="AL98">
        <v>37</v>
      </c>
      <c r="AM98">
        <v>28</v>
      </c>
      <c r="AN98">
        <v>1</v>
      </c>
      <c r="AO98" s="1" t="s">
        <v>312</v>
      </c>
    </row>
    <row r="99" spans="1:41" x14ac:dyDescent="0.35">
      <c r="A99" s="2">
        <v>44298</v>
      </c>
      <c r="B99" t="s">
        <v>196</v>
      </c>
      <c r="C99">
        <v>3</v>
      </c>
      <c r="D99" t="s">
        <v>139</v>
      </c>
      <c r="E99" t="s">
        <v>54</v>
      </c>
      <c r="F99">
        <v>1</v>
      </c>
      <c r="G99">
        <v>22</v>
      </c>
      <c r="H99">
        <v>1</v>
      </c>
      <c r="I99">
        <v>1</v>
      </c>
      <c r="K99" t="s">
        <v>37</v>
      </c>
      <c r="L99" t="s">
        <v>115</v>
      </c>
      <c r="M99" s="1" t="s">
        <v>212</v>
      </c>
      <c r="N99">
        <v>1.31</v>
      </c>
      <c r="O99" s="3">
        <v>0</v>
      </c>
      <c r="P99" s="3">
        <v>3.5000000000000003E-2</v>
      </c>
      <c r="Q99" s="3">
        <v>0.64900000000000002</v>
      </c>
      <c r="R99" s="3">
        <v>0.59499999999999997</v>
      </c>
      <c r="S99" s="3">
        <v>0.65</v>
      </c>
      <c r="T99" s="1" t="s">
        <v>108</v>
      </c>
      <c r="U99" s="5">
        <f t="shared" si="23"/>
        <v>2</v>
      </c>
      <c r="V99" s="5">
        <f t="shared" si="24"/>
        <v>4</v>
      </c>
      <c r="W99" s="5">
        <f t="shared" si="26"/>
        <v>2</v>
      </c>
      <c r="X99" s="5">
        <f t="shared" si="27"/>
        <v>4</v>
      </c>
      <c r="Y99" s="3">
        <v>0.55400000000000005</v>
      </c>
      <c r="Z99" s="3">
        <v>0.50700000000000001</v>
      </c>
      <c r="AA99" s="3">
        <v>1.4E-2</v>
      </c>
      <c r="AB99" s="3">
        <v>0.52200000000000002</v>
      </c>
      <c r="AC99" s="3">
        <v>0.48099999999999998</v>
      </c>
      <c r="AD99" s="1" t="s">
        <v>234</v>
      </c>
      <c r="AE99" s="5">
        <f t="shared" si="28"/>
        <v>5</v>
      </c>
      <c r="AF99" s="5">
        <f t="shared" si="29"/>
        <v>10</v>
      </c>
      <c r="AG99">
        <v>130</v>
      </c>
      <c r="AH99">
        <v>0</v>
      </c>
      <c r="AI99">
        <v>2</v>
      </c>
      <c r="AJ99">
        <v>57</v>
      </c>
      <c r="AK99">
        <f t="shared" si="25"/>
        <v>73</v>
      </c>
      <c r="AL99">
        <v>37</v>
      </c>
      <c r="AM99">
        <v>20</v>
      </c>
      <c r="AN99">
        <v>1</v>
      </c>
      <c r="AO99" s="1" t="s">
        <v>85</v>
      </c>
    </row>
    <row r="100" spans="1:41" x14ac:dyDescent="0.35">
      <c r="A100" s="2">
        <v>44235</v>
      </c>
      <c r="B100" t="s">
        <v>346</v>
      </c>
      <c r="C100">
        <v>5</v>
      </c>
      <c r="D100" t="s">
        <v>35</v>
      </c>
      <c r="E100" t="s">
        <v>61</v>
      </c>
      <c r="F100">
        <v>1</v>
      </c>
      <c r="G100">
        <v>4</v>
      </c>
      <c r="H100">
        <v>1</v>
      </c>
      <c r="I100">
        <v>1</v>
      </c>
      <c r="J100">
        <v>4</v>
      </c>
      <c r="K100" t="s">
        <v>37</v>
      </c>
      <c r="L100" t="s">
        <v>65</v>
      </c>
      <c r="M100" s="1" t="s">
        <v>347</v>
      </c>
      <c r="N100">
        <v>1.38</v>
      </c>
      <c r="O100" s="3">
        <v>3.7999999999999999E-2</v>
      </c>
      <c r="P100" s="3">
        <v>2.5999999999999999E-2</v>
      </c>
      <c r="Q100" s="3">
        <v>0.66700000000000004</v>
      </c>
      <c r="R100" s="3">
        <v>0.73099999999999998</v>
      </c>
      <c r="S100" s="3">
        <v>0.57699999999999996</v>
      </c>
      <c r="T100" s="1" t="s">
        <v>108</v>
      </c>
      <c r="U100" s="5">
        <f t="shared" si="23"/>
        <v>2</v>
      </c>
      <c r="V100" s="5">
        <f t="shared" si="24"/>
        <v>4</v>
      </c>
      <c r="W100" s="5">
        <f t="shared" si="26"/>
        <v>2</v>
      </c>
      <c r="X100" s="5">
        <f t="shared" si="27"/>
        <v>4</v>
      </c>
      <c r="Y100" s="3">
        <v>0.56100000000000005</v>
      </c>
      <c r="Z100" s="3">
        <v>0.442</v>
      </c>
      <c r="AA100" s="3">
        <v>7.8E-2</v>
      </c>
      <c r="AB100" s="3">
        <v>0.30599999999999999</v>
      </c>
      <c r="AC100" s="3">
        <v>0.67900000000000005</v>
      </c>
      <c r="AD100" s="1" t="s">
        <v>319</v>
      </c>
      <c r="AE100" s="5">
        <f t="shared" si="28"/>
        <v>7</v>
      </c>
      <c r="AF100" s="5">
        <f t="shared" si="29"/>
        <v>11</v>
      </c>
      <c r="AG100">
        <v>155</v>
      </c>
      <c r="AH100">
        <v>3</v>
      </c>
      <c r="AI100">
        <v>2</v>
      </c>
      <c r="AJ100">
        <v>78</v>
      </c>
      <c r="AK100">
        <f t="shared" si="25"/>
        <v>77</v>
      </c>
      <c r="AL100">
        <v>52</v>
      </c>
      <c r="AM100">
        <v>26</v>
      </c>
      <c r="AN100">
        <v>6</v>
      </c>
      <c r="AO100" s="1" t="s">
        <v>93</v>
      </c>
    </row>
    <row r="101" spans="1:41" x14ac:dyDescent="0.35">
      <c r="A101" s="2">
        <v>44235</v>
      </c>
      <c r="B101" t="s">
        <v>346</v>
      </c>
      <c r="C101">
        <v>5</v>
      </c>
      <c r="D101" t="s">
        <v>35</v>
      </c>
      <c r="E101" t="s">
        <v>36</v>
      </c>
      <c r="F101">
        <v>1</v>
      </c>
      <c r="G101">
        <v>114</v>
      </c>
      <c r="H101">
        <v>1</v>
      </c>
      <c r="I101">
        <v>1</v>
      </c>
      <c r="J101" t="s">
        <v>203</v>
      </c>
      <c r="K101" t="s">
        <v>37</v>
      </c>
      <c r="L101" t="s">
        <v>163</v>
      </c>
      <c r="M101" s="1" t="s">
        <v>348</v>
      </c>
      <c r="N101">
        <v>1.56</v>
      </c>
      <c r="O101" s="3">
        <v>0.21</v>
      </c>
      <c r="P101" s="3">
        <v>2.5000000000000001E-2</v>
      </c>
      <c r="Q101" s="3">
        <v>0.67900000000000005</v>
      </c>
      <c r="R101" s="3">
        <v>0.70899999999999996</v>
      </c>
      <c r="S101" s="3">
        <v>0.61499999999999999</v>
      </c>
      <c r="T101" s="1" t="s">
        <v>71</v>
      </c>
      <c r="U101" s="5">
        <f t="shared" si="23"/>
        <v>3</v>
      </c>
      <c r="V101" s="5">
        <f t="shared" si="24"/>
        <v>5</v>
      </c>
      <c r="W101" s="5">
        <f t="shared" si="26"/>
        <v>3</v>
      </c>
      <c r="X101" s="5">
        <f t="shared" si="27"/>
        <v>5</v>
      </c>
      <c r="Y101" s="3">
        <v>0.59899999999999998</v>
      </c>
      <c r="Z101" s="3">
        <v>0.5</v>
      </c>
      <c r="AA101" s="3">
        <v>9.0999999999999998E-2</v>
      </c>
      <c r="AB101" s="3">
        <v>0.35299999999999998</v>
      </c>
      <c r="AC101" s="3">
        <v>0.65600000000000003</v>
      </c>
      <c r="AD101" s="1" t="s">
        <v>332</v>
      </c>
      <c r="AE101" s="5">
        <f t="shared" si="28"/>
        <v>6</v>
      </c>
      <c r="AF101" s="5">
        <f t="shared" si="29"/>
        <v>7</v>
      </c>
      <c r="AG101">
        <v>147</v>
      </c>
      <c r="AH101">
        <v>17</v>
      </c>
      <c r="AI101">
        <v>2</v>
      </c>
      <c r="AJ101">
        <v>81</v>
      </c>
      <c r="AK101">
        <f t="shared" si="25"/>
        <v>66</v>
      </c>
      <c r="AL101">
        <v>55</v>
      </c>
      <c r="AM101">
        <v>26</v>
      </c>
      <c r="AN101">
        <v>6</v>
      </c>
      <c r="AO101" s="1" t="s">
        <v>93</v>
      </c>
    </row>
    <row r="102" spans="1:41" x14ac:dyDescent="0.35">
      <c r="A102" s="2">
        <v>44235</v>
      </c>
      <c r="B102" t="s">
        <v>346</v>
      </c>
      <c r="C102">
        <v>5</v>
      </c>
      <c r="D102" t="s">
        <v>35</v>
      </c>
      <c r="E102" t="s">
        <v>43</v>
      </c>
      <c r="F102">
        <v>1</v>
      </c>
      <c r="G102">
        <v>7</v>
      </c>
      <c r="H102">
        <v>1</v>
      </c>
      <c r="I102">
        <v>1</v>
      </c>
      <c r="J102">
        <v>6</v>
      </c>
      <c r="K102" t="s">
        <v>37</v>
      </c>
      <c r="L102" t="s">
        <v>228</v>
      </c>
      <c r="M102" s="1" t="s">
        <v>349</v>
      </c>
      <c r="N102">
        <v>0.99</v>
      </c>
      <c r="O102" s="3">
        <v>0.14199999999999999</v>
      </c>
      <c r="P102" s="3">
        <v>3.1E-2</v>
      </c>
      <c r="Q102" s="3">
        <v>0.73499999999999999</v>
      </c>
      <c r="R102" s="3">
        <v>0.72299999999999998</v>
      </c>
      <c r="S102" s="3">
        <v>0.442</v>
      </c>
      <c r="T102" s="1" t="s">
        <v>249</v>
      </c>
      <c r="U102" s="5">
        <f t="shared" si="23"/>
        <v>9</v>
      </c>
      <c r="V102" s="5">
        <f t="shared" si="24"/>
        <v>12</v>
      </c>
      <c r="W102" s="5">
        <f t="shared" si="26"/>
        <v>9</v>
      </c>
      <c r="X102" s="5">
        <f t="shared" si="27"/>
        <v>12</v>
      </c>
      <c r="Y102" s="3">
        <v>0.51700000000000002</v>
      </c>
      <c r="Z102" s="3">
        <v>0.34899999999999998</v>
      </c>
      <c r="AA102" s="3">
        <v>0.16700000000000001</v>
      </c>
      <c r="AB102" s="3">
        <v>0.25900000000000001</v>
      </c>
      <c r="AC102" s="3">
        <v>0.51100000000000001</v>
      </c>
      <c r="AD102" s="1" t="s">
        <v>250</v>
      </c>
      <c r="AE102" s="5">
        <f t="shared" si="28"/>
        <v>6</v>
      </c>
      <c r="AF102" s="5">
        <f t="shared" si="29"/>
        <v>9</v>
      </c>
      <c r="AG102">
        <v>288</v>
      </c>
      <c r="AH102">
        <v>23</v>
      </c>
      <c r="AI102">
        <v>5</v>
      </c>
      <c r="AJ102">
        <v>162</v>
      </c>
      <c r="AK102">
        <f t="shared" si="25"/>
        <v>126</v>
      </c>
      <c r="AL102">
        <v>119</v>
      </c>
      <c r="AM102">
        <v>43</v>
      </c>
      <c r="AN102">
        <v>21</v>
      </c>
      <c r="AO102" s="1" t="s">
        <v>350</v>
      </c>
    </row>
    <row r="103" spans="1:41" x14ac:dyDescent="0.35">
      <c r="A103" s="2">
        <v>44235</v>
      </c>
      <c r="B103" t="s">
        <v>346</v>
      </c>
      <c r="C103">
        <v>5</v>
      </c>
      <c r="D103" t="s">
        <v>35</v>
      </c>
      <c r="E103" t="s">
        <v>49</v>
      </c>
      <c r="F103">
        <v>1</v>
      </c>
      <c r="G103">
        <v>14</v>
      </c>
      <c r="H103">
        <v>1</v>
      </c>
      <c r="I103">
        <v>1</v>
      </c>
      <c r="J103">
        <v>14</v>
      </c>
      <c r="K103" t="s">
        <v>37</v>
      </c>
      <c r="L103" t="s">
        <v>351</v>
      </c>
      <c r="M103" s="1" t="s">
        <v>352</v>
      </c>
      <c r="N103">
        <v>1.24</v>
      </c>
      <c r="O103" s="3">
        <v>8.3000000000000004E-2</v>
      </c>
      <c r="P103" s="3">
        <v>2.5000000000000001E-2</v>
      </c>
      <c r="Q103" s="3">
        <v>0.67800000000000005</v>
      </c>
      <c r="R103" s="3">
        <v>0.78</v>
      </c>
      <c r="S103" s="3">
        <v>0.59</v>
      </c>
      <c r="T103" s="1" t="s">
        <v>88</v>
      </c>
      <c r="U103" s="5">
        <f t="shared" si="23"/>
        <v>2</v>
      </c>
      <c r="V103" s="5">
        <f t="shared" si="24"/>
        <v>3</v>
      </c>
      <c r="W103" s="5">
        <f t="shared" si="26"/>
        <v>2</v>
      </c>
      <c r="X103" s="5">
        <f t="shared" si="27"/>
        <v>3</v>
      </c>
      <c r="Y103" s="3">
        <v>0.53300000000000003</v>
      </c>
      <c r="Z103" s="3">
        <v>0.35</v>
      </c>
      <c r="AA103" s="3">
        <v>0.21099999999999999</v>
      </c>
      <c r="AB103" s="3">
        <v>0.24</v>
      </c>
      <c r="AC103" s="3">
        <v>0.52100000000000002</v>
      </c>
      <c r="AD103" s="1" t="s">
        <v>353</v>
      </c>
      <c r="AE103" s="5">
        <f t="shared" si="28"/>
        <v>3</v>
      </c>
      <c r="AF103" s="5">
        <f t="shared" si="29"/>
        <v>11</v>
      </c>
      <c r="AG103">
        <v>244</v>
      </c>
      <c r="AH103">
        <v>10</v>
      </c>
      <c r="AI103">
        <v>3</v>
      </c>
      <c r="AJ103">
        <v>121</v>
      </c>
      <c r="AK103">
        <f t="shared" si="25"/>
        <v>123</v>
      </c>
      <c r="AL103">
        <v>82</v>
      </c>
      <c r="AM103">
        <v>39</v>
      </c>
      <c r="AN103">
        <v>26</v>
      </c>
      <c r="AO103" s="1" t="s">
        <v>354</v>
      </c>
    </row>
    <row r="104" spans="1:41" x14ac:dyDescent="0.35">
      <c r="A104" s="2">
        <v>44235</v>
      </c>
      <c r="B104" t="s">
        <v>346</v>
      </c>
      <c r="C104">
        <v>5</v>
      </c>
      <c r="D104" t="s">
        <v>35</v>
      </c>
      <c r="E104" t="s">
        <v>54</v>
      </c>
      <c r="F104">
        <v>1</v>
      </c>
      <c r="G104">
        <v>31</v>
      </c>
      <c r="H104">
        <v>1</v>
      </c>
      <c r="I104">
        <v>1</v>
      </c>
      <c r="J104">
        <v>27</v>
      </c>
      <c r="K104" t="s">
        <v>37</v>
      </c>
      <c r="L104" t="s">
        <v>241</v>
      </c>
      <c r="M104" s="1" t="s">
        <v>355</v>
      </c>
      <c r="N104">
        <v>1</v>
      </c>
      <c r="O104" s="3">
        <v>9.4E-2</v>
      </c>
      <c r="P104" s="3">
        <v>3.1E-2</v>
      </c>
      <c r="Q104" s="3">
        <v>0.66</v>
      </c>
      <c r="R104" s="3">
        <v>0.752</v>
      </c>
      <c r="S104" s="3">
        <v>0.5</v>
      </c>
      <c r="T104" s="1" t="s">
        <v>249</v>
      </c>
      <c r="U104" s="5">
        <f t="shared" si="23"/>
        <v>9</v>
      </c>
      <c r="V104" s="5">
        <f t="shared" si="24"/>
        <v>12</v>
      </c>
      <c r="W104" s="5">
        <f t="shared" si="26"/>
        <v>9</v>
      </c>
      <c r="X104" s="5">
        <f t="shared" si="27"/>
        <v>12</v>
      </c>
      <c r="Y104" s="3">
        <v>0.503</v>
      </c>
      <c r="Z104" s="3">
        <v>0.33300000000000002</v>
      </c>
      <c r="AA104" s="3">
        <v>0.157</v>
      </c>
      <c r="AB104" s="3">
        <v>0.29599999999999999</v>
      </c>
      <c r="AC104" s="3">
        <v>0.4</v>
      </c>
      <c r="AD104" s="1" t="s">
        <v>154</v>
      </c>
      <c r="AE104" s="5">
        <f t="shared" si="28"/>
        <v>4</v>
      </c>
      <c r="AF104" s="5">
        <f t="shared" si="29"/>
        <v>9</v>
      </c>
      <c r="AG104">
        <v>312</v>
      </c>
      <c r="AH104">
        <v>15</v>
      </c>
      <c r="AI104">
        <v>5</v>
      </c>
      <c r="AJ104">
        <v>159</v>
      </c>
      <c r="AK104">
        <f t="shared" si="25"/>
        <v>153</v>
      </c>
      <c r="AL104">
        <v>105</v>
      </c>
      <c r="AM104">
        <v>54</v>
      </c>
      <c r="AN104">
        <v>24</v>
      </c>
      <c r="AO104" s="1" t="s">
        <v>342</v>
      </c>
    </row>
    <row r="105" spans="1:41" x14ac:dyDescent="0.35">
      <c r="A105" s="2">
        <v>44235</v>
      </c>
      <c r="B105" t="s">
        <v>346</v>
      </c>
      <c r="C105">
        <v>5</v>
      </c>
      <c r="D105" t="s">
        <v>35</v>
      </c>
      <c r="E105" t="s">
        <v>128</v>
      </c>
      <c r="F105">
        <v>1</v>
      </c>
      <c r="G105">
        <v>64</v>
      </c>
      <c r="H105">
        <v>1</v>
      </c>
      <c r="I105">
        <v>1</v>
      </c>
      <c r="K105" t="s">
        <v>37</v>
      </c>
      <c r="L105" t="s">
        <v>99</v>
      </c>
      <c r="M105" s="1" t="s">
        <v>356</v>
      </c>
      <c r="N105">
        <v>1.46</v>
      </c>
      <c r="O105" s="3">
        <v>0.217</v>
      </c>
      <c r="P105" s="3">
        <v>4.2000000000000003E-2</v>
      </c>
      <c r="Q105" s="3">
        <v>0.61699999999999999</v>
      </c>
      <c r="R105" s="3">
        <v>0.83799999999999997</v>
      </c>
      <c r="S105" s="3">
        <v>0.58699999999999997</v>
      </c>
      <c r="T105" s="1" t="s">
        <v>67</v>
      </c>
      <c r="U105" s="5">
        <f t="shared" si="23"/>
        <v>1</v>
      </c>
      <c r="V105" s="5">
        <f t="shared" si="24"/>
        <v>3</v>
      </c>
      <c r="W105" s="5">
        <f t="shared" si="26"/>
        <v>1</v>
      </c>
      <c r="X105" s="5">
        <f t="shared" si="27"/>
        <v>3</v>
      </c>
      <c r="Y105" s="3">
        <v>0.54100000000000004</v>
      </c>
      <c r="Z105" s="3">
        <v>0.378</v>
      </c>
      <c r="AA105" s="3">
        <v>0.155</v>
      </c>
      <c r="AB105" s="3">
        <v>0.25600000000000001</v>
      </c>
      <c r="AC105" s="3">
        <v>0.51400000000000001</v>
      </c>
      <c r="AD105" s="1" t="s">
        <v>113</v>
      </c>
      <c r="AE105" s="5">
        <f t="shared" si="28"/>
        <v>5</v>
      </c>
      <c r="AF105" s="5">
        <f t="shared" si="29"/>
        <v>14</v>
      </c>
      <c r="AG105">
        <v>268</v>
      </c>
      <c r="AH105">
        <v>26</v>
      </c>
      <c r="AI105">
        <v>5</v>
      </c>
      <c r="AJ105">
        <v>120</v>
      </c>
      <c r="AK105">
        <f t="shared" si="25"/>
        <v>148</v>
      </c>
      <c r="AL105">
        <v>74</v>
      </c>
      <c r="AM105">
        <v>46</v>
      </c>
      <c r="AN105">
        <v>23</v>
      </c>
      <c r="AO105" s="1" t="s">
        <v>350</v>
      </c>
    </row>
    <row r="106" spans="1:41" x14ac:dyDescent="0.35">
      <c r="A106" s="2">
        <v>44235</v>
      </c>
      <c r="B106" t="s">
        <v>346</v>
      </c>
      <c r="C106">
        <v>5</v>
      </c>
      <c r="D106" t="s">
        <v>35</v>
      </c>
      <c r="E106" t="s">
        <v>133</v>
      </c>
      <c r="F106">
        <v>1</v>
      </c>
      <c r="G106">
        <v>61</v>
      </c>
      <c r="H106">
        <v>1</v>
      </c>
      <c r="I106">
        <v>1</v>
      </c>
      <c r="K106" t="s">
        <v>37</v>
      </c>
      <c r="L106" t="s">
        <v>357</v>
      </c>
      <c r="M106" s="1" t="s">
        <v>358</v>
      </c>
      <c r="N106">
        <v>3.17</v>
      </c>
      <c r="O106" s="3">
        <v>0.158</v>
      </c>
      <c r="P106" s="3">
        <v>1.7999999999999999E-2</v>
      </c>
      <c r="Q106" s="3">
        <v>0.754</v>
      </c>
      <c r="R106" s="3">
        <v>0.86</v>
      </c>
      <c r="S106" s="3">
        <v>0.78600000000000003</v>
      </c>
      <c r="T106" s="1" t="s">
        <v>57</v>
      </c>
      <c r="U106" s="5">
        <f t="shared" si="23"/>
        <v>0</v>
      </c>
      <c r="V106" s="5">
        <f t="shared" si="24"/>
        <v>0</v>
      </c>
      <c r="W106" s="5">
        <f t="shared" si="26"/>
        <v>0</v>
      </c>
      <c r="X106" s="5">
        <f t="shared" si="27"/>
        <v>0</v>
      </c>
      <c r="Y106" s="3">
        <v>0.63600000000000001</v>
      </c>
      <c r="Z106" s="3">
        <v>0.5</v>
      </c>
      <c r="AA106" s="3">
        <v>3.5000000000000003E-2</v>
      </c>
      <c r="AB106" s="3">
        <v>0.41199999999999998</v>
      </c>
      <c r="AC106" s="3">
        <v>0.629</v>
      </c>
      <c r="AD106" s="1" t="s">
        <v>359</v>
      </c>
      <c r="AE106" s="5">
        <f t="shared" si="28"/>
        <v>6</v>
      </c>
      <c r="AF106" s="5">
        <f t="shared" si="29"/>
        <v>13</v>
      </c>
      <c r="AG106">
        <v>143</v>
      </c>
      <c r="AH106">
        <v>9</v>
      </c>
      <c r="AI106">
        <v>1</v>
      </c>
      <c r="AJ106">
        <v>57</v>
      </c>
      <c r="AK106">
        <f t="shared" si="25"/>
        <v>86</v>
      </c>
      <c r="AL106">
        <v>43</v>
      </c>
      <c r="AM106">
        <v>14</v>
      </c>
      <c r="AN106">
        <v>3</v>
      </c>
      <c r="AO106" s="1" t="s">
        <v>360</v>
      </c>
    </row>
    <row r="107" spans="1:41" x14ac:dyDescent="0.35">
      <c r="A107" s="2">
        <v>44229</v>
      </c>
      <c r="B107" t="s">
        <v>361</v>
      </c>
      <c r="C107">
        <v>3</v>
      </c>
      <c r="D107" t="s">
        <v>35</v>
      </c>
      <c r="E107" t="s">
        <v>98</v>
      </c>
      <c r="F107">
        <v>1</v>
      </c>
      <c r="G107">
        <v>12</v>
      </c>
      <c r="H107">
        <v>1</v>
      </c>
      <c r="K107" t="s">
        <v>37</v>
      </c>
      <c r="L107" t="s">
        <v>280</v>
      </c>
      <c r="M107" s="1" t="s">
        <v>362</v>
      </c>
      <c r="N107">
        <v>1.61</v>
      </c>
      <c r="O107" s="3">
        <v>1.6E-2</v>
      </c>
      <c r="P107" s="3">
        <v>4.8000000000000001E-2</v>
      </c>
      <c r="Q107" s="3">
        <v>0.69799999999999995</v>
      </c>
      <c r="R107" s="3">
        <v>0.79500000000000004</v>
      </c>
      <c r="S107" s="3">
        <v>0.73699999999999999</v>
      </c>
      <c r="T107" s="1" t="s">
        <v>57</v>
      </c>
      <c r="U107" s="5">
        <f t="shared" si="23"/>
        <v>0</v>
      </c>
      <c r="V107" s="5">
        <f t="shared" si="24"/>
        <v>0</v>
      </c>
      <c r="W107" s="5">
        <f t="shared" si="26"/>
        <v>0</v>
      </c>
      <c r="X107" s="5">
        <f t="shared" si="27"/>
        <v>0</v>
      </c>
      <c r="Y107" s="3">
        <v>0.54200000000000004</v>
      </c>
      <c r="Z107" s="3">
        <v>0.35799999999999998</v>
      </c>
      <c r="AA107" s="3">
        <v>0.111</v>
      </c>
      <c r="AB107" s="3">
        <v>0.2</v>
      </c>
      <c r="AC107" s="3">
        <v>0.55600000000000005</v>
      </c>
      <c r="AD107" s="1" t="s">
        <v>41</v>
      </c>
      <c r="AE107" s="5">
        <f t="shared" si="28"/>
        <v>2</v>
      </c>
      <c r="AF107" s="5">
        <f t="shared" si="29"/>
        <v>6</v>
      </c>
      <c r="AG107">
        <v>144</v>
      </c>
      <c r="AH107">
        <v>1</v>
      </c>
      <c r="AI107">
        <v>3</v>
      </c>
      <c r="AJ107">
        <v>63</v>
      </c>
      <c r="AK107">
        <f t="shared" si="25"/>
        <v>81</v>
      </c>
      <c r="AL107">
        <v>44</v>
      </c>
      <c r="AM107">
        <v>19</v>
      </c>
      <c r="AN107">
        <v>9</v>
      </c>
      <c r="AO107" s="1" t="s">
        <v>93</v>
      </c>
    </row>
    <row r="108" spans="1:41" x14ac:dyDescent="0.35">
      <c r="A108" s="2">
        <v>44229</v>
      </c>
      <c r="B108" t="s">
        <v>361</v>
      </c>
      <c r="C108">
        <v>3</v>
      </c>
      <c r="D108" t="s">
        <v>35</v>
      </c>
      <c r="E108" t="s">
        <v>98</v>
      </c>
      <c r="F108">
        <v>1</v>
      </c>
      <c r="G108">
        <v>7</v>
      </c>
      <c r="H108">
        <v>1</v>
      </c>
      <c r="K108" t="s">
        <v>37</v>
      </c>
      <c r="L108" t="s">
        <v>228</v>
      </c>
      <c r="M108" s="1" t="s">
        <v>363</v>
      </c>
      <c r="N108">
        <v>1.3</v>
      </c>
      <c r="O108" s="3">
        <v>0.11600000000000001</v>
      </c>
      <c r="P108" s="3">
        <v>5.2999999999999999E-2</v>
      </c>
      <c r="Q108" s="3">
        <v>0.55800000000000005</v>
      </c>
      <c r="R108" s="3">
        <v>0.81100000000000005</v>
      </c>
      <c r="S108" s="3">
        <v>0.59499999999999997</v>
      </c>
      <c r="T108" s="1" t="s">
        <v>46</v>
      </c>
      <c r="U108" s="5">
        <f t="shared" si="23"/>
        <v>0</v>
      </c>
      <c r="V108" s="5">
        <f t="shared" si="24"/>
        <v>1</v>
      </c>
      <c r="W108" s="5">
        <f t="shared" si="26"/>
        <v>0</v>
      </c>
      <c r="X108" s="5">
        <f t="shared" si="27"/>
        <v>1</v>
      </c>
      <c r="Y108" s="3">
        <v>0.53800000000000003</v>
      </c>
      <c r="Z108" s="3">
        <v>0.37</v>
      </c>
      <c r="AA108" s="3">
        <v>0.16</v>
      </c>
      <c r="AB108" s="3">
        <v>0.28999999999999998</v>
      </c>
      <c r="AC108" s="3">
        <v>0.5</v>
      </c>
      <c r="AD108" s="1" t="s">
        <v>136</v>
      </c>
      <c r="AE108" s="5">
        <f t="shared" si="28"/>
        <v>4</v>
      </c>
      <c r="AF108" s="5">
        <f t="shared" si="29"/>
        <v>6</v>
      </c>
      <c r="AG108">
        <v>195</v>
      </c>
      <c r="AH108">
        <v>11</v>
      </c>
      <c r="AI108">
        <v>5</v>
      </c>
      <c r="AJ108">
        <v>95</v>
      </c>
      <c r="AK108">
        <f t="shared" si="25"/>
        <v>100</v>
      </c>
      <c r="AL108">
        <v>53</v>
      </c>
      <c r="AM108">
        <v>42</v>
      </c>
      <c r="AN108">
        <v>16</v>
      </c>
      <c r="AO108" s="1" t="s">
        <v>364</v>
      </c>
    </row>
    <row r="109" spans="1:41" x14ac:dyDescent="0.35">
      <c r="A109" s="2">
        <v>44151</v>
      </c>
      <c r="B109" t="s">
        <v>227</v>
      </c>
      <c r="C109">
        <v>3</v>
      </c>
      <c r="D109" t="s">
        <v>35</v>
      </c>
      <c r="E109" t="s">
        <v>36</v>
      </c>
      <c r="F109">
        <v>1</v>
      </c>
      <c r="G109">
        <v>3</v>
      </c>
      <c r="H109">
        <v>0</v>
      </c>
      <c r="I109">
        <v>1</v>
      </c>
      <c r="J109">
        <v>3</v>
      </c>
      <c r="K109" t="s">
        <v>365</v>
      </c>
      <c r="L109" t="s">
        <v>37</v>
      </c>
      <c r="M109" s="1" t="s">
        <v>366</v>
      </c>
      <c r="N109">
        <v>0.98</v>
      </c>
      <c r="O109" s="3">
        <v>4.3999999999999997E-2</v>
      </c>
      <c r="P109" s="3">
        <v>0</v>
      </c>
      <c r="Q109" s="3">
        <v>0.64900000000000002</v>
      </c>
      <c r="R109" s="3">
        <v>0.85099999999999998</v>
      </c>
      <c r="S109" s="3">
        <v>0.45</v>
      </c>
      <c r="T109" s="1" t="s">
        <v>70</v>
      </c>
      <c r="U109" s="5">
        <f t="shared" si="23"/>
        <v>1</v>
      </c>
      <c r="V109" s="5">
        <f t="shared" si="24"/>
        <v>2</v>
      </c>
      <c r="W109" s="5">
        <f t="shared" si="26"/>
        <v>1</v>
      </c>
      <c r="X109" s="5">
        <f t="shared" si="27"/>
        <v>2</v>
      </c>
      <c r="Y109" s="3">
        <v>0.49099999999999999</v>
      </c>
      <c r="Z109" s="3">
        <v>0.28299999999999997</v>
      </c>
      <c r="AA109" s="3">
        <v>0.1</v>
      </c>
      <c r="AB109" s="3">
        <v>0.182</v>
      </c>
      <c r="AC109" s="3">
        <v>0.46500000000000002</v>
      </c>
      <c r="AD109" s="1" t="s">
        <v>367</v>
      </c>
      <c r="AE109" s="5">
        <f t="shared" si="28"/>
        <v>0</v>
      </c>
      <c r="AF109" s="5">
        <f t="shared" si="29"/>
        <v>3</v>
      </c>
      <c r="AG109">
        <v>234</v>
      </c>
      <c r="AH109">
        <v>5</v>
      </c>
      <c r="AI109">
        <v>0</v>
      </c>
      <c r="AJ109">
        <v>114</v>
      </c>
      <c r="AK109">
        <f t="shared" si="25"/>
        <v>120</v>
      </c>
      <c r="AL109">
        <v>74</v>
      </c>
      <c r="AM109">
        <v>40</v>
      </c>
      <c r="AN109">
        <v>12</v>
      </c>
      <c r="AO109" s="1" t="s">
        <v>201</v>
      </c>
    </row>
    <row r="110" spans="1:41" x14ac:dyDescent="0.35">
      <c r="A110" s="2">
        <v>44151</v>
      </c>
      <c r="B110" t="s">
        <v>227</v>
      </c>
      <c r="C110">
        <v>3</v>
      </c>
      <c r="D110" t="s">
        <v>35</v>
      </c>
      <c r="E110" t="s">
        <v>98</v>
      </c>
      <c r="F110">
        <v>1</v>
      </c>
      <c r="G110">
        <v>4</v>
      </c>
      <c r="H110">
        <v>0</v>
      </c>
      <c r="I110">
        <v>1</v>
      </c>
      <c r="J110">
        <v>4</v>
      </c>
      <c r="K110" t="s">
        <v>65</v>
      </c>
      <c r="L110" t="s">
        <v>37</v>
      </c>
      <c r="M110" s="1" t="s">
        <v>209</v>
      </c>
      <c r="N110">
        <v>0.63</v>
      </c>
      <c r="O110" s="3">
        <v>4.3999999999999997E-2</v>
      </c>
      <c r="P110" s="3">
        <v>7.3999999999999996E-2</v>
      </c>
      <c r="Q110" s="3">
        <v>0.58799999999999997</v>
      </c>
      <c r="R110" s="3">
        <v>0.67500000000000004</v>
      </c>
      <c r="S110" s="3">
        <v>0.42899999999999999</v>
      </c>
      <c r="T110" s="1" t="s">
        <v>80</v>
      </c>
      <c r="U110" s="5">
        <f t="shared" si="23"/>
        <v>5</v>
      </c>
      <c r="V110" s="5">
        <f t="shared" si="24"/>
        <v>8</v>
      </c>
      <c r="W110" s="5">
        <f t="shared" si="26"/>
        <v>5</v>
      </c>
      <c r="X110" s="5">
        <f t="shared" si="27"/>
        <v>8</v>
      </c>
      <c r="Y110" s="3">
        <v>0.435</v>
      </c>
      <c r="Z110" s="3">
        <v>0.26800000000000002</v>
      </c>
      <c r="AA110" s="3">
        <v>0.17899999999999999</v>
      </c>
      <c r="AB110" s="3">
        <v>0.21099999999999999</v>
      </c>
      <c r="AC110" s="3">
        <v>0.38900000000000001</v>
      </c>
      <c r="AD110" s="1" t="s">
        <v>46</v>
      </c>
      <c r="AE110" s="5">
        <f t="shared" si="28"/>
        <v>0</v>
      </c>
      <c r="AF110" s="5">
        <f t="shared" si="29"/>
        <v>1</v>
      </c>
      <c r="AG110">
        <v>124</v>
      </c>
      <c r="AH110">
        <v>3</v>
      </c>
      <c r="AI110">
        <v>5</v>
      </c>
      <c r="AJ110">
        <v>68</v>
      </c>
      <c r="AK110">
        <f t="shared" si="25"/>
        <v>56</v>
      </c>
      <c r="AL110">
        <v>40</v>
      </c>
      <c r="AM110">
        <v>28</v>
      </c>
      <c r="AN110">
        <v>10</v>
      </c>
      <c r="AO110" s="1" t="s">
        <v>173</v>
      </c>
    </row>
    <row r="111" spans="1:41" x14ac:dyDescent="0.35">
      <c r="A111" s="2">
        <v>44151</v>
      </c>
      <c r="B111" t="s">
        <v>227</v>
      </c>
      <c r="C111">
        <v>3</v>
      </c>
      <c r="D111" t="s">
        <v>35</v>
      </c>
      <c r="E111" t="s">
        <v>98</v>
      </c>
      <c r="F111">
        <v>1</v>
      </c>
      <c r="G111">
        <v>7</v>
      </c>
      <c r="H111">
        <v>1</v>
      </c>
      <c r="I111">
        <v>1</v>
      </c>
      <c r="J111">
        <v>5</v>
      </c>
      <c r="K111" t="s">
        <v>37</v>
      </c>
      <c r="L111" t="s">
        <v>228</v>
      </c>
      <c r="M111" s="1" t="s">
        <v>368</v>
      </c>
      <c r="N111">
        <v>0.91</v>
      </c>
      <c r="O111" s="3">
        <v>3.7999999999999999E-2</v>
      </c>
      <c r="P111" s="3">
        <v>3.7999999999999999E-2</v>
      </c>
      <c r="Q111" s="3">
        <v>0.65400000000000003</v>
      </c>
      <c r="R111" s="3">
        <v>0.78400000000000003</v>
      </c>
      <c r="S111" s="3">
        <v>0.51900000000000002</v>
      </c>
      <c r="T111" s="1" t="s">
        <v>179</v>
      </c>
      <c r="U111" s="5">
        <f t="shared" si="23"/>
        <v>3</v>
      </c>
      <c r="V111" s="5">
        <f t="shared" si="24"/>
        <v>3</v>
      </c>
      <c r="W111" s="5">
        <f t="shared" si="26"/>
        <v>3</v>
      </c>
      <c r="X111" s="5">
        <f t="shared" si="27"/>
        <v>3</v>
      </c>
      <c r="Y111" s="3">
        <v>0.51900000000000002</v>
      </c>
      <c r="Z111" s="3">
        <v>0.28100000000000003</v>
      </c>
      <c r="AA111" s="3">
        <v>0.21099999999999999</v>
      </c>
      <c r="AB111" s="3">
        <v>0.16300000000000001</v>
      </c>
      <c r="AC111" s="3">
        <v>0.64300000000000002</v>
      </c>
      <c r="AD111" s="1" t="s">
        <v>112</v>
      </c>
      <c r="AE111" s="5">
        <f t="shared" si="28"/>
        <v>1</v>
      </c>
      <c r="AF111" s="5">
        <f t="shared" si="29"/>
        <v>4</v>
      </c>
      <c r="AG111">
        <v>135</v>
      </c>
      <c r="AH111">
        <v>3</v>
      </c>
      <c r="AI111">
        <v>3</v>
      </c>
      <c r="AJ111">
        <v>78</v>
      </c>
      <c r="AK111">
        <f t="shared" si="25"/>
        <v>57</v>
      </c>
      <c r="AL111">
        <v>51</v>
      </c>
      <c r="AM111">
        <v>27</v>
      </c>
      <c r="AN111">
        <v>12</v>
      </c>
      <c r="AO111" s="1" t="s">
        <v>152</v>
      </c>
    </row>
    <row r="112" spans="1:41" x14ac:dyDescent="0.35">
      <c r="A112" s="2">
        <v>44151</v>
      </c>
      <c r="B112" t="s">
        <v>227</v>
      </c>
      <c r="C112">
        <v>3</v>
      </c>
      <c r="D112" t="s">
        <v>35</v>
      </c>
      <c r="E112" t="s">
        <v>98</v>
      </c>
      <c r="F112">
        <v>1</v>
      </c>
      <c r="G112">
        <v>9</v>
      </c>
      <c r="H112">
        <v>1</v>
      </c>
      <c r="I112">
        <v>1</v>
      </c>
      <c r="J112">
        <v>8</v>
      </c>
      <c r="K112" t="s">
        <v>37</v>
      </c>
      <c r="L112" t="s">
        <v>142</v>
      </c>
      <c r="M112" s="1" t="s">
        <v>164</v>
      </c>
      <c r="N112">
        <v>1.74</v>
      </c>
      <c r="O112" s="3">
        <v>0.14899999999999999</v>
      </c>
      <c r="P112" s="3">
        <v>4.2999999999999997E-2</v>
      </c>
      <c r="Q112" s="3">
        <v>0.63800000000000001</v>
      </c>
      <c r="R112" s="3">
        <v>0.76700000000000002</v>
      </c>
      <c r="S112" s="3">
        <v>0.64700000000000002</v>
      </c>
      <c r="T112" s="1" t="s">
        <v>70</v>
      </c>
      <c r="U112" s="5">
        <f t="shared" si="23"/>
        <v>1</v>
      </c>
      <c r="V112" s="5">
        <f t="shared" si="24"/>
        <v>2</v>
      </c>
      <c r="W112" s="5">
        <f t="shared" si="26"/>
        <v>1</v>
      </c>
      <c r="X112" s="5">
        <f t="shared" si="27"/>
        <v>2</v>
      </c>
      <c r="Y112" s="3">
        <v>0.59599999999999997</v>
      </c>
      <c r="Z112" s="3">
        <v>0.48099999999999998</v>
      </c>
      <c r="AA112" s="3">
        <v>1.9E-2</v>
      </c>
      <c r="AB112" s="3">
        <v>0.375</v>
      </c>
      <c r="AC112" s="3">
        <v>0.65</v>
      </c>
      <c r="AD112" s="1" t="s">
        <v>136</v>
      </c>
      <c r="AE112" s="5">
        <f t="shared" si="28"/>
        <v>4</v>
      </c>
      <c r="AF112" s="5">
        <f t="shared" si="29"/>
        <v>6</v>
      </c>
      <c r="AG112">
        <v>99</v>
      </c>
      <c r="AH112">
        <v>7</v>
      </c>
      <c r="AI112">
        <v>2</v>
      </c>
      <c r="AJ112">
        <v>47</v>
      </c>
      <c r="AK112">
        <f t="shared" si="25"/>
        <v>52</v>
      </c>
      <c r="AL112">
        <v>30</v>
      </c>
      <c r="AM112">
        <v>17</v>
      </c>
      <c r="AN112">
        <v>1</v>
      </c>
      <c r="AO112" s="1" t="s">
        <v>369</v>
      </c>
    </row>
    <row r="113" spans="1:41" x14ac:dyDescent="0.35">
      <c r="A113" s="2">
        <v>44130</v>
      </c>
      <c r="B113" t="s">
        <v>370</v>
      </c>
      <c r="C113">
        <v>3</v>
      </c>
      <c r="D113" t="s">
        <v>35</v>
      </c>
      <c r="E113" t="s">
        <v>43</v>
      </c>
      <c r="F113">
        <v>1</v>
      </c>
      <c r="G113">
        <v>42</v>
      </c>
      <c r="H113">
        <v>0</v>
      </c>
      <c r="I113">
        <v>1</v>
      </c>
      <c r="J113" t="s">
        <v>90</v>
      </c>
      <c r="K113" t="s">
        <v>330</v>
      </c>
      <c r="L113" t="s">
        <v>37</v>
      </c>
      <c r="M113" s="1" t="s">
        <v>233</v>
      </c>
      <c r="N113">
        <v>0.62</v>
      </c>
      <c r="O113" s="3">
        <v>5.8999999999999997E-2</v>
      </c>
      <c r="P113" s="3">
        <v>5.8999999999999997E-2</v>
      </c>
      <c r="Q113" s="3">
        <v>0.54900000000000004</v>
      </c>
      <c r="R113" s="3">
        <v>0.60699999999999998</v>
      </c>
      <c r="S113" s="3">
        <v>0.30399999999999999</v>
      </c>
      <c r="T113" s="1" t="s">
        <v>171</v>
      </c>
      <c r="U113" s="5">
        <f t="shared" si="23"/>
        <v>1</v>
      </c>
      <c r="V113" s="5">
        <f t="shared" si="24"/>
        <v>6</v>
      </c>
      <c r="W113" s="5">
        <f t="shared" si="26"/>
        <v>1</v>
      </c>
      <c r="X113" s="5">
        <f t="shared" si="27"/>
        <v>6</v>
      </c>
      <c r="Y113" s="3">
        <v>0.39800000000000002</v>
      </c>
      <c r="Z113" s="3">
        <v>0.32700000000000001</v>
      </c>
      <c r="AA113" s="3">
        <v>0.154</v>
      </c>
      <c r="AB113" s="3">
        <v>0.2</v>
      </c>
      <c r="AC113" s="3">
        <v>0.58799999999999997</v>
      </c>
      <c r="AD113" s="1" t="s">
        <v>371</v>
      </c>
      <c r="AE113" s="5">
        <f t="shared" si="28"/>
        <v>0</v>
      </c>
      <c r="AF113" s="5">
        <f t="shared" si="29"/>
        <v>6</v>
      </c>
      <c r="AG113">
        <v>103</v>
      </c>
      <c r="AH113">
        <v>3</v>
      </c>
      <c r="AI113">
        <v>3</v>
      </c>
      <c r="AJ113">
        <v>51</v>
      </c>
      <c r="AK113">
        <f t="shared" si="25"/>
        <v>52</v>
      </c>
      <c r="AL113">
        <v>28</v>
      </c>
      <c r="AM113">
        <v>23</v>
      </c>
      <c r="AN113">
        <v>8</v>
      </c>
      <c r="AO113" s="1" t="s">
        <v>232</v>
      </c>
    </row>
    <row r="114" spans="1:41" x14ac:dyDescent="0.35">
      <c r="A114" s="2">
        <v>44130</v>
      </c>
      <c r="B114" t="s">
        <v>370</v>
      </c>
      <c r="C114">
        <v>3</v>
      </c>
      <c r="D114" t="s">
        <v>35</v>
      </c>
      <c r="E114" t="s">
        <v>49</v>
      </c>
      <c r="F114">
        <v>1</v>
      </c>
      <c r="G114">
        <v>24</v>
      </c>
      <c r="H114">
        <v>1</v>
      </c>
      <c r="I114">
        <v>1</v>
      </c>
      <c r="K114" t="s">
        <v>37</v>
      </c>
      <c r="L114" t="s">
        <v>372</v>
      </c>
      <c r="M114" s="1" t="s">
        <v>373</v>
      </c>
      <c r="N114">
        <v>1.26</v>
      </c>
      <c r="O114" s="3">
        <v>5.6000000000000001E-2</v>
      </c>
      <c r="P114" s="3">
        <v>1.4E-2</v>
      </c>
      <c r="Q114" s="3">
        <v>0.69399999999999995</v>
      </c>
      <c r="R114" s="3">
        <v>0.8</v>
      </c>
      <c r="S114" s="3">
        <v>0.59099999999999997</v>
      </c>
      <c r="T114" s="1" t="s">
        <v>179</v>
      </c>
      <c r="U114" s="5">
        <f t="shared" si="23"/>
        <v>3</v>
      </c>
      <c r="V114" s="5">
        <f t="shared" si="24"/>
        <v>3</v>
      </c>
      <c r="W114" s="5">
        <f t="shared" si="26"/>
        <v>3</v>
      </c>
      <c r="X114" s="5">
        <f t="shared" si="27"/>
        <v>3</v>
      </c>
      <c r="Y114" s="3">
        <v>0.52300000000000002</v>
      </c>
      <c r="Z114" s="3">
        <v>0.33300000000000002</v>
      </c>
      <c r="AA114" s="3">
        <v>0.111</v>
      </c>
      <c r="AB114" s="3">
        <v>0.28000000000000003</v>
      </c>
      <c r="AC114" s="3">
        <v>0.41899999999999998</v>
      </c>
      <c r="AD114" s="1" t="s">
        <v>41</v>
      </c>
      <c r="AE114" s="5">
        <f t="shared" si="28"/>
        <v>2</v>
      </c>
      <c r="AF114" s="5">
        <f t="shared" si="29"/>
        <v>6</v>
      </c>
      <c r="AG114">
        <v>153</v>
      </c>
      <c r="AH114">
        <v>4</v>
      </c>
      <c r="AI114">
        <v>1</v>
      </c>
      <c r="AJ114">
        <v>72</v>
      </c>
      <c r="AK114">
        <f t="shared" si="25"/>
        <v>81</v>
      </c>
      <c r="AL114">
        <v>50</v>
      </c>
      <c r="AM114">
        <v>22</v>
      </c>
      <c r="AN114">
        <v>9</v>
      </c>
      <c r="AO114" s="1" t="s">
        <v>374</v>
      </c>
    </row>
    <row r="115" spans="1:41" x14ac:dyDescent="0.35">
      <c r="A115" s="2">
        <v>44130</v>
      </c>
      <c r="B115" t="s">
        <v>370</v>
      </c>
      <c r="C115">
        <v>3</v>
      </c>
      <c r="D115" t="s">
        <v>35</v>
      </c>
      <c r="E115" t="s">
        <v>54</v>
      </c>
      <c r="F115">
        <v>1</v>
      </c>
      <c r="G115">
        <v>30</v>
      </c>
      <c r="H115">
        <v>1</v>
      </c>
      <c r="I115">
        <v>1</v>
      </c>
      <c r="K115" t="s">
        <v>37</v>
      </c>
      <c r="L115" t="s">
        <v>375</v>
      </c>
      <c r="M115" s="1" t="s">
        <v>376</v>
      </c>
      <c r="N115">
        <v>1.23</v>
      </c>
      <c r="O115" s="3">
        <v>0.10299999999999999</v>
      </c>
      <c r="P115" s="3">
        <v>6.4000000000000001E-2</v>
      </c>
      <c r="Q115" s="3">
        <v>0.64100000000000001</v>
      </c>
      <c r="R115" s="3">
        <v>0.76</v>
      </c>
      <c r="S115" s="3">
        <v>0.35699999999999998</v>
      </c>
      <c r="T115" s="1" t="s">
        <v>71</v>
      </c>
      <c r="U115" s="5">
        <f t="shared" si="23"/>
        <v>3</v>
      </c>
      <c r="V115" s="5">
        <f t="shared" si="24"/>
        <v>5</v>
      </c>
      <c r="W115" s="5">
        <f t="shared" si="26"/>
        <v>3</v>
      </c>
      <c r="X115" s="5">
        <f t="shared" si="27"/>
        <v>5</v>
      </c>
      <c r="Y115" s="3">
        <v>0.53800000000000003</v>
      </c>
      <c r="Z115" s="3">
        <v>0.47399999999999998</v>
      </c>
      <c r="AA115" s="3">
        <v>4.2000000000000003E-2</v>
      </c>
      <c r="AB115" s="3">
        <v>0.4</v>
      </c>
      <c r="AC115" s="3">
        <v>0.57499999999999996</v>
      </c>
      <c r="AD115" s="1" t="s">
        <v>200</v>
      </c>
      <c r="AE115" s="5">
        <f t="shared" si="28"/>
        <v>4</v>
      </c>
      <c r="AF115" s="5">
        <f t="shared" si="29"/>
        <v>11</v>
      </c>
      <c r="AG115">
        <v>173</v>
      </c>
      <c r="AH115">
        <v>8</v>
      </c>
      <c r="AI115">
        <v>5</v>
      </c>
      <c r="AJ115">
        <v>78</v>
      </c>
      <c r="AK115">
        <f t="shared" si="25"/>
        <v>95</v>
      </c>
      <c r="AL115">
        <v>50</v>
      </c>
      <c r="AM115">
        <v>28</v>
      </c>
      <c r="AN115">
        <v>4</v>
      </c>
      <c r="AO115" s="1" t="s">
        <v>315</v>
      </c>
    </row>
    <row r="116" spans="1:41" x14ac:dyDescent="0.35">
      <c r="A116" s="2">
        <v>44102</v>
      </c>
      <c r="B116" t="s">
        <v>138</v>
      </c>
      <c r="C116">
        <v>5</v>
      </c>
      <c r="D116" t="s">
        <v>139</v>
      </c>
      <c r="E116" t="s">
        <v>61</v>
      </c>
      <c r="F116">
        <v>1</v>
      </c>
      <c r="G116">
        <v>2</v>
      </c>
      <c r="H116">
        <v>0</v>
      </c>
      <c r="I116">
        <v>2</v>
      </c>
      <c r="J116">
        <v>1</v>
      </c>
      <c r="K116" t="s">
        <v>140</v>
      </c>
      <c r="L116" t="s">
        <v>37</v>
      </c>
      <c r="M116" s="1" t="s">
        <v>377</v>
      </c>
      <c r="N116">
        <v>0.66</v>
      </c>
      <c r="O116" s="3">
        <v>0.01</v>
      </c>
      <c r="P116" s="3">
        <v>0.04</v>
      </c>
      <c r="Q116" s="3">
        <v>0.66700000000000004</v>
      </c>
      <c r="R116" s="3">
        <v>0.5</v>
      </c>
      <c r="S116" s="3">
        <v>0.48499999999999999</v>
      </c>
      <c r="T116" s="1" t="s">
        <v>378</v>
      </c>
      <c r="U116" s="5">
        <f t="shared" si="23"/>
        <v>11</v>
      </c>
      <c r="V116" s="5">
        <f t="shared" si="24"/>
        <v>18</v>
      </c>
      <c r="W116" s="5">
        <f t="shared" si="26"/>
        <v>11</v>
      </c>
      <c r="X116" s="5">
        <f t="shared" si="27"/>
        <v>18</v>
      </c>
      <c r="Y116" s="3">
        <v>0.42099999999999999</v>
      </c>
      <c r="Z116" s="3">
        <v>0.33300000000000002</v>
      </c>
      <c r="AA116" s="3">
        <v>4.8000000000000001E-2</v>
      </c>
      <c r="AB116" s="3">
        <v>0.32700000000000001</v>
      </c>
      <c r="AC116" s="3">
        <v>0.34499999999999997</v>
      </c>
      <c r="AD116" s="1" t="s">
        <v>58</v>
      </c>
      <c r="AE116" s="5">
        <f t="shared" si="28"/>
        <v>1</v>
      </c>
      <c r="AF116" s="5">
        <f t="shared" si="29"/>
        <v>5</v>
      </c>
      <c r="AG116">
        <v>183</v>
      </c>
      <c r="AH116">
        <v>1</v>
      </c>
      <c r="AI116">
        <v>4</v>
      </c>
      <c r="AJ116">
        <v>99</v>
      </c>
      <c r="AK116">
        <f t="shared" si="25"/>
        <v>84</v>
      </c>
      <c r="AL116">
        <v>66</v>
      </c>
      <c r="AM116">
        <v>33</v>
      </c>
      <c r="AN116">
        <v>4</v>
      </c>
      <c r="AO116" s="1" t="s">
        <v>379</v>
      </c>
    </row>
    <row r="117" spans="1:41" x14ac:dyDescent="0.35">
      <c r="A117" s="2">
        <v>44102</v>
      </c>
      <c r="B117" t="s">
        <v>138</v>
      </c>
      <c r="C117">
        <v>5</v>
      </c>
      <c r="D117" t="s">
        <v>139</v>
      </c>
      <c r="E117" t="s">
        <v>36</v>
      </c>
      <c r="F117">
        <v>1</v>
      </c>
      <c r="G117">
        <v>6</v>
      </c>
      <c r="H117">
        <v>1</v>
      </c>
      <c r="I117">
        <v>1</v>
      </c>
      <c r="J117">
        <v>5</v>
      </c>
      <c r="K117" t="s">
        <v>37</v>
      </c>
      <c r="L117" t="s">
        <v>38</v>
      </c>
      <c r="M117" s="1" t="s">
        <v>380</v>
      </c>
      <c r="N117">
        <v>1.23</v>
      </c>
      <c r="O117" s="3">
        <v>3.3000000000000002E-2</v>
      </c>
      <c r="P117" s="3">
        <v>3.9E-2</v>
      </c>
      <c r="Q117" s="3">
        <v>0.66700000000000004</v>
      </c>
      <c r="R117" s="3">
        <v>0.72499999999999998</v>
      </c>
      <c r="S117" s="3">
        <v>0.47099999999999997</v>
      </c>
      <c r="T117" s="1" t="s">
        <v>381</v>
      </c>
      <c r="U117" s="5">
        <f t="shared" si="23"/>
        <v>11</v>
      </c>
      <c r="V117" s="5">
        <f t="shared" si="24"/>
        <v>15</v>
      </c>
      <c r="W117" s="5">
        <f t="shared" si="26"/>
        <v>11</v>
      </c>
      <c r="X117" s="5">
        <f t="shared" si="27"/>
        <v>15</v>
      </c>
      <c r="Y117" s="3">
        <v>0.53600000000000003</v>
      </c>
      <c r="Z117" s="3">
        <v>0.44</v>
      </c>
      <c r="AA117" s="3">
        <v>4.2000000000000003E-2</v>
      </c>
      <c r="AB117" s="3">
        <v>0.40699999999999997</v>
      </c>
      <c r="AC117" s="3">
        <v>0.50900000000000001</v>
      </c>
      <c r="AD117" s="1" t="s">
        <v>301</v>
      </c>
      <c r="AE117" s="5">
        <f t="shared" si="28"/>
        <v>8</v>
      </c>
      <c r="AF117" s="5">
        <f t="shared" si="29"/>
        <v>22</v>
      </c>
      <c r="AG117">
        <v>321</v>
      </c>
      <c r="AH117">
        <v>5</v>
      </c>
      <c r="AI117">
        <v>6</v>
      </c>
      <c r="AJ117">
        <v>153</v>
      </c>
      <c r="AK117">
        <f t="shared" si="25"/>
        <v>168</v>
      </c>
      <c r="AL117">
        <v>102</v>
      </c>
      <c r="AM117">
        <v>51</v>
      </c>
      <c r="AN117">
        <v>7</v>
      </c>
      <c r="AO117" s="1" t="s">
        <v>382</v>
      </c>
    </row>
    <row r="118" spans="1:41" x14ac:dyDescent="0.35">
      <c r="A118" s="2">
        <v>44102</v>
      </c>
      <c r="B118" t="s">
        <v>138</v>
      </c>
      <c r="C118">
        <v>5</v>
      </c>
      <c r="D118" t="s">
        <v>139</v>
      </c>
      <c r="E118" t="s">
        <v>43</v>
      </c>
      <c r="F118">
        <v>1</v>
      </c>
      <c r="G118">
        <v>18</v>
      </c>
      <c r="H118">
        <v>1</v>
      </c>
      <c r="I118">
        <v>1</v>
      </c>
      <c r="J118">
        <v>17</v>
      </c>
      <c r="K118" t="s">
        <v>37</v>
      </c>
      <c r="L118" t="s">
        <v>273</v>
      </c>
      <c r="M118" s="1" t="s">
        <v>383</v>
      </c>
      <c r="N118">
        <v>1.1499999999999999</v>
      </c>
      <c r="O118" s="3">
        <v>1.4999999999999999E-2</v>
      </c>
      <c r="P118" s="3">
        <v>3.7999999999999999E-2</v>
      </c>
      <c r="Q118" s="3">
        <v>0.56499999999999995</v>
      </c>
      <c r="R118" s="3">
        <v>0.71599999999999997</v>
      </c>
      <c r="S118" s="3">
        <v>0.52600000000000002</v>
      </c>
      <c r="T118" s="1" t="s">
        <v>384</v>
      </c>
      <c r="U118" s="5">
        <f t="shared" si="23"/>
        <v>10</v>
      </c>
      <c r="V118" s="5">
        <f t="shared" si="24"/>
        <v>13</v>
      </c>
      <c r="W118" s="5">
        <f t="shared" si="26"/>
        <v>10</v>
      </c>
      <c r="X118" s="5">
        <f t="shared" si="27"/>
        <v>13</v>
      </c>
      <c r="Y118" s="3">
        <v>0.53500000000000003</v>
      </c>
      <c r="Z118" s="3">
        <v>0.42</v>
      </c>
      <c r="AA118" s="3">
        <v>2.7E-2</v>
      </c>
      <c r="AB118" s="3">
        <v>0.35899999999999999</v>
      </c>
      <c r="AC118" s="3">
        <v>0.55900000000000005</v>
      </c>
      <c r="AD118" s="1" t="s">
        <v>359</v>
      </c>
      <c r="AE118" s="5">
        <f t="shared" si="28"/>
        <v>6</v>
      </c>
      <c r="AF118" s="5">
        <f t="shared" si="29"/>
        <v>13</v>
      </c>
      <c r="AG118">
        <v>243</v>
      </c>
      <c r="AH118">
        <v>2</v>
      </c>
      <c r="AI118">
        <v>5</v>
      </c>
      <c r="AJ118">
        <v>131</v>
      </c>
      <c r="AK118">
        <f t="shared" si="25"/>
        <v>112</v>
      </c>
      <c r="AL118">
        <v>74</v>
      </c>
      <c r="AM118">
        <v>57</v>
      </c>
      <c r="AN118">
        <v>3</v>
      </c>
      <c r="AO118" s="1" t="s">
        <v>385</v>
      </c>
    </row>
    <row r="119" spans="1:41" x14ac:dyDescent="0.35">
      <c r="A119" s="2">
        <v>44102</v>
      </c>
      <c r="B119" t="s">
        <v>138</v>
      </c>
      <c r="C119">
        <v>5</v>
      </c>
      <c r="D119" t="s">
        <v>139</v>
      </c>
      <c r="E119" t="s">
        <v>49</v>
      </c>
      <c r="F119">
        <v>1</v>
      </c>
      <c r="G119">
        <v>16</v>
      </c>
      <c r="H119">
        <v>1</v>
      </c>
      <c r="I119">
        <v>1</v>
      </c>
      <c r="J119">
        <v>15</v>
      </c>
      <c r="K119" t="s">
        <v>37</v>
      </c>
      <c r="L119" t="s">
        <v>50</v>
      </c>
      <c r="M119" s="1" t="s">
        <v>386</v>
      </c>
      <c r="N119">
        <v>1.42</v>
      </c>
      <c r="O119" s="3">
        <v>2.1999999999999999E-2</v>
      </c>
      <c r="P119" s="3">
        <v>1.0999999999999999E-2</v>
      </c>
      <c r="Q119" s="3">
        <v>0.64</v>
      </c>
      <c r="R119" s="3">
        <v>0.70199999999999996</v>
      </c>
      <c r="S119" s="3">
        <v>0.59399999999999997</v>
      </c>
      <c r="T119" s="1" t="s">
        <v>387</v>
      </c>
      <c r="U119" s="5">
        <f t="shared" si="23"/>
        <v>7</v>
      </c>
      <c r="V119" s="5">
        <f t="shared" si="24"/>
        <v>9</v>
      </c>
      <c r="W119" s="5">
        <f t="shared" si="26"/>
        <v>7</v>
      </c>
      <c r="X119" s="5">
        <f t="shared" si="27"/>
        <v>9</v>
      </c>
      <c r="Y119" s="3">
        <v>0.56000000000000005</v>
      </c>
      <c r="Z119" s="3">
        <v>0.47699999999999998</v>
      </c>
      <c r="AA119" s="3">
        <v>4.4999999999999998E-2</v>
      </c>
      <c r="AB119" s="3">
        <v>0.45500000000000002</v>
      </c>
      <c r="AC119" s="3">
        <v>0.52900000000000003</v>
      </c>
      <c r="AD119" s="1" t="s">
        <v>118</v>
      </c>
      <c r="AE119" s="5">
        <f t="shared" si="28"/>
        <v>6</v>
      </c>
      <c r="AF119" s="5">
        <f t="shared" si="29"/>
        <v>15</v>
      </c>
      <c r="AG119">
        <v>200</v>
      </c>
      <c r="AH119">
        <v>2</v>
      </c>
      <c r="AI119">
        <v>1</v>
      </c>
      <c r="AJ119">
        <v>89</v>
      </c>
      <c r="AK119">
        <f t="shared" si="25"/>
        <v>111</v>
      </c>
      <c r="AL119">
        <v>57</v>
      </c>
      <c r="AM119">
        <v>32</v>
      </c>
      <c r="AN119">
        <v>5</v>
      </c>
      <c r="AO119" s="1" t="s">
        <v>388</v>
      </c>
    </row>
    <row r="120" spans="1:41" x14ac:dyDescent="0.35">
      <c r="A120" s="2">
        <v>44102</v>
      </c>
      <c r="B120" t="s">
        <v>138</v>
      </c>
      <c r="C120">
        <v>5</v>
      </c>
      <c r="D120" t="s">
        <v>139</v>
      </c>
      <c r="E120" t="s">
        <v>54</v>
      </c>
      <c r="F120">
        <v>1</v>
      </c>
      <c r="G120">
        <v>153</v>
      </c>
      <c r="H120">
        <v>1</v>
      </c>
      <c r="I120">
        <v>1</v>
      </c>
      <c r="J120" t="s">
        <v>90</v>
      </c>
      <c r="K120" t="s">
        <v>37</v>
      </c>
      <c r="L120" t="s">
        <v>389</v>
      </c>
      <c r="M120" s="1" t="s">
        <v>390</v>
      </c>
      <c r="N120">
        <v>1.75</v>
      </c>
      <c r="O120" s="3">
        <v>2.7E-2</v>
      </c>
      <c r="P120" s="3">
        <v>2.7E-2</v>
      </c>
      <c r="Q120" s="3">
        <v>0.68899999999999995</v>
      </c>
      <c r="R120" s="3">
        <v>0.745</v>
      </c>
      <c r="S120" s="3">
        <v>0.56499999999999995</v>
      </c>
      <c r="T120" s="1" t="s">
        <v>178</v>
      </c>
      <c r="U120" s="5">
        <f t="shared" si="23"/>
        <v>5</v>
      </c>
      <c r="V120" s="5">
        <f t="shared" si="24"/>
        <v>5</v>
      </c>
      <c r="W120" s="5">
        <f t="shared" si="26"/>
        <v>5</v>
      </c>
      <c r="X120" s="5">
        <f t="shared" si="27"/>
        <v>5</v>
      </c>
      <c r="Y120" s="3">
        <v>0.60699999999999998</v>
      </c>
      <c r="Z120" s="3">
        <v>0.54300000000000004</v>
      </c>
      <c r="AA120" s="3">
        <v>4.2999999999999997E-2</v>
      </c>
      <c r="AB120" s="3">
        <v>0.47399999999999998</v>
      </c>
      <c r="AC120" s="3">
        <v>0.64900000000000002</v>
      </c>
      <c r="AD120" s="1" t="s">
        <v>319</v>
      </c>
      <c r="AE120" s="5">
        <f t="shared" si="28"/>
        <v>7</v>
      </c>
      <c r="AF120" s="5">
        <f t="shared" si="29"/>
        <v>11</v>
      </c>
      <c r="AG120">
        <v>168</v>
      </c>
      <c r="AH120">
        <v>2</v>
      </c>
      <c r="AI120">
        <v>2</v>
      </c>
      <c r="AJ120">
        <v>74</v>
      </c>
      <c r="AK120">
        <f t="shared" si="25"/>
        <v>94</v>
      </c>
      <c r="AL120">
        <v>51</v>
      </c>
      <c r="AM120">
        <v>23</v>
      </c>
      <c r="AN120">
        <v>4</v>
      </c>
      <c r="AO120" s="1" t="s">
        <v>391</v>
      </c>
    </row>
    <row r="121" spans="1:41" x14ac:dyDescent="0.35">
      <c r="A121" s="2">
        <v>44102</v>
      </c>
      <c r="B121" t="s">
        <v>138</v>
      </c>
      <c r="C121">
        <v>5</v>
      </c>
      <c r="D121" t="s">
        <v>139</v>
      </c>
      <c r="E121" t="s">
        <v>128</v>
      </c>
      <c r="F121">
        <v>1</v>
      </c>
      <c r="G121">
        <v>66</v>
      </c>
      <c r="H121">
        <v>1</v>
      </c>
      <c r="I121">
        <v>1</v>
      </c>
      <c r="K121" t="s">
        <v>37</v>
      </c>
      <c r="L121" t="s">
        <v>306</v>
      </c>
      <c r="M121" s="1" t="s">
        <v>392</v>
      </c>
      <c r="N121">
        <v>1.98</v>
      </c>
      <c r="O121" s="3">
        <v>0.152</v>
      </c>
      <c r="P121" s="3">
        <v>1.4999999999999999E-2</v>
      </c>
      <c r="Q121" s="3">
        <v>0.57599999999999996</v>
      </c>
      <c r="R121" s="3">
        <v>0.94699999999999995</v>
      </c>
      <c r="S121" s="3">
        <v>0.46400000000000002</v>
      </c>
      <c r="T121" s="1" t="s">
        <v>75</v>
      </c>
      <c r="U121" s="5">
        <f t="shared" si="23"/>
        <v>2</v>
      </c>
      <c r="V121" s="5">
        <f t="shared" si="24"/>
        <v>2</v>
      </c>
      <c r="W121" s="5">
        <f t="shared" si="26"/>
        <v>2</v>
      </c>
      <c r="X121" s="5">
        <f t="shared" si="27"/>
        <v>2</v>
      </c>
      <c r="Y121" s="3">
        <v>0.63900000000000001</v>
      </c>
      <c r="Z121" s="3">
        <v>0.50900000000000001</v>
      </c>
      <c r="AA121" s="3">
        <v>0</v>
      </c>
      <c r="AB121" s="3">
        <v>0.5</v>
      </c>
      <c r="AC121" s="3">
        <v>0.53800000000000003</v>
      </c>
      <c r="AD121" s="1" t="s">
        <v>332</v>
      </c>
      <c r="AE121" s="5">
        <f t="shared" si="28"/>
        <v>6</v>
      </c>
      <c r="AF121" s="5">
        <f t="shared" si="29"/>
        <v>7</v>
      </c>
      <c r="AG121">
        <v>119</v>
      </c>
      <c r="AH121">
        <v>10</v>
      </c>
      <c r="AI121">
        <v>1</v>
      </c>
      <c r="AJ121">
        <v>66</v>
      </c>
      <c r="AK121">
        <f t="shared" si="25"/>
        <v>53</v>
      </c>
      <c r="AL121">
        <v>38</v>
      </c>
      <c r="AM121">
        <v>28</v>
      </c>
      <c r="AN121">
        <v>0</v>
      </c>
      <c r="AO121" s="1" t="s">
        <v>393</v>
      </c>
    </row>
    <row r="122" spans="1:41" x14ac:dyDescent="0.35">
      <c r="A122" s="2">
        <v>44102</v>
      </c>
      <c r="B122" t="s">
        <v>138</v>
      </c>
      <c r="C122">
        <v>5</v>
      </c>
      <c r="D122" t="s">
        <v>139</v>
      </c>
      <c r="E122" t="s">
        <v>133</v>
      </c>
      <c r="F122">
        <v>1</v>
      </c>
      <c r="G122">
        <v>80</v>
      </c>
      <c r="H122">
        <v>1</v>
      </c>
      <c r="I122">
        <v>1</v>
      </c>
      <c r="K122" t="s">
        <v>37</v>
      </c>
      <c r="L122" t="s">
        <v>394</v>
      </c>
      <c r="M122" s="1" t="s">
        <v>395</v>
      </c>
      <c r="N122">
        <v>1.97</v>
      </c>
      <c r="O122" s="3">
        <v>3.4000000000000002E-2</v>
      </c>
      <c r="P122" s="3">
        <v>3.4000000000000002E-2</v>
      </c>
      <c r="Q122" s="3">
        <v>0.60299999999999998</v>
      </c>
      <c r="R122" s="3">
        <v>0.74299999999999999</v>
      </c>
      <c r="S122" s="3">
        <v>0.60899999999999999</v>
      </c>
      <c r="T122" s="1" t="s">
        <v>40</v>
      </c>
      <c r="U122" s="5">
        <f t="shared" si="23"/>
        <v>0</v>
      </c>
      <c r="V122" s="5">
        <f t="shared" si="24"/>
        <v>2</v>
      </c>
      <c r="W122" s="5">
        <f t="shared" si="26"/>
        <v>0</v>
      </c>
      <c r="X122" s="5">
        <f t="shared" si="27"/>
        <v>2</v>
      </c>
      <c r="Y122" s="3">
        <v>0.64600000000000002</v>
      </c>
      <c r="Z122" s="3">
        <v>0.61099999999999999</v>
      </c>
      <c r="AA122" s="3">
        <v>2.8000000000000001E-2</v>
      </c>
      <c r="AB122" s="3">
        <v>0.58299999999999996</v>
      </c>
      <c r="AC122" s="3">
        <v>0.66700000000000004</v>
      </c>
      <c r="AD122" s="1" t="s">
        <v>396</v>
      </c>
      <c r="AE122" s="5">
        <f t="shared" si="28"/>
        <v>9</v>
      </c>
      <c r="AF122" s="5">
        <f t="shared" si="29"/>
        <v>11</v>
      </c>
      <c r="AG122">
        <v>130</v>
      </c>
      <c r="AH122">
        <v>2</v>
      </c>
      <c r="AI122">
        <v>2</v>
      </c>
      <c r="AJ122">
        <v>58</v>
      </c>
      <c r="AK122">
        <f t="shared" si="25"/>
        <v>72</v>
      </c>
      <c r="AL122">
        <v>35</v>
      </c>
      <c r="AM122">
        <v>23</v>
      </c>
      <c r="AN122">
        <v>2</v>
      </c>
      <c r="AO122" s="1" t="s">
        <v>208</v>
      </c>
    </row>
    <row r="123" spans="1:41" x14ac:dyDescent="0.35">
      <c r="A123" s="2">
        <v>44088</v>
      </c>
      <c r="B123" t="s">
        <v>150</v>
      </c>
      <c r="C123">
        <v>3</v>
      </c>
      <c r="D123" t="s">
        <v>139</v>
      </c>
      <c r="E123" t="s">
        <v>61</v>
      </c>
      <c r="F123">
        <v>1</v>
      </c>
      <c r="G123">
        <v>15</v>
      </c>
      <c r="H123">
        <v>1</v>
      </c>
      <c r="I123">
        <v>1</v>
      </c>
      <c r="J123">
        <v>8</v>
      </c>
      <c r="K123" t="s">
        <v>37</v>
      </c>
      <c r="L123" t="s">
        <v>142</v>
      </c>
      <c r="M123" s="1" t="s">
        <v>397</v>
      </c>
      <c r="N123">
        <v>1.25</v>
      </c>
      <c r="O123" s="3">
        <v>2.9000000000000001E-2</v>
      </c>
      <c r="P123" s="3">
        <v>1.4E-2</v>
      </c>
      <c r="Q123" s="3">
        <v>0.68600000000000005</v>
      </c>
      <c r="R123" s="3">
        <v>0.68799999999999994</v>
      </c>
      <c r="S123" s="3">
        <v>0.40899999999999997</v>
      </c>
      <c r="T123" s="1" t="s">
        <v>222</v>
      </c>
      <c r="U123" s="5">
        <f t="shared" si="23"/>
        <v>3</v>
      </c>
      <c r="V123" s="5">
        <f t="shared" si="24"/>
        <v>6</v>
      </c>
      <c r="W123" s="5">
        <f t="shared" si="26"/>
        <v>3</v>
      </c>
      <c r="X123" s="5">
        <f t="shared" si="27"/>
        <v>6</v>
      </c>
      <c r="Y123" s="3">
        <v>0.55100000000000005</v>
      </c>
      <c r="Z123" s="3">
        <v>0.5</v>
      </c>
      <c r="AA123" s="3">
        <v>1.4999999999999999E-2</v>
      </c>
      <c r="AB123" s="3">
        <v>0.41899999999999998</v>
      </c>
      <c r="AC123" s="3">
        <v>0.65200000000000002</v>
      </c>
      <c r="AD123" s="1" t="s">
        <v>117</v>
      </c>
      <c r="AE123" s="5">
        <f t="shared" si="28"/>
        <v>5</v>
      </c>
      <c r="AF123" s="5">
        <f t="shared" si="29"/>
        <v>9</v>
      </c>
      <c r="AG123">
        <v>136</v>
      </c>
      <c r="AH123">
        <v>2</v>
      </c>
      <c r="AI123">
        <v>1</v>
      </c>
      <c r="AJ123">
        <v>70</v>
      </c>
      <c r="AK123">
        <f t="shared" si="25"/>
        <v>66</v>
      </c>
      <c r="AL123">
        <v>48</v>
      </c>
      <c r="AM123">
        <v>22</v>
      </c>
      <c r="AN123">
        <v>1</v>
      </c>
      <c r="AO123" s="1" t="s">
        <v>93</v>
      </c>
    </row>
    <row r="124" spans="1:41" x14ac:dyDescent="0.35">
      <c r="A124" s="2">
        <v>44088</v>
      </c>
      <c r="B124" t="s">
        <v>150</v>
      </c>
      <c r="C124">
        <v>3</v>
      </c>
      <c r="D124" t="s">
        <v>139</v>
      </c>
      <c r="E124" t="s">
        <v>36</v>
      </c>
      <c r="F124">
        <v>1</v>
      </c>
      <c r="G124">
        <v>34</v>
      </c>
      <c r="H124">
        <v>1</v>
      </c>
      <c r="I124">
        <v>1</v>
      </c>
      <c r="K124" t="s">
        <v>37</v>
      </c>
      <c r="L124" t="s">
        <v>153</v>
      </c>
      <c r="M124" s="1" t="s">
        <v>397</v>
      </c>
      <c r="N124">
        <v>1.3</v>
      </c>
      <c r="O124" s="3">
        <v>0.152</v>
      </c>
      <c r="P124" s="3">
        <v>1.2999999999999999E-2</v>
      </c>
      <c r="Q124" s="3">
        <v>0.67100000000000004</v>
      </c>
      <c r="R124" s="3">
        <v>0.69799999999999995</v>
      </c>
      <c r="S124" s="3">
        <v>0.61499999999999999</v>
      </c>
      <c r="T124" s="1" t="s">
        <v>398</v>
      </c>
      <c r="U124" s="5">
        <f t="shared" si="23"/>
        <v>7</v>
      </c>
      <c r="V124" s="5">
        <f t="shared" si="24"/>
        <v>8</v>
      </c>
      <c r="W124" s="5">
        <f t="shared" si="26"/>
        <v>7</v>
      </c>
      <c r="X124" s="5">
        <f t="shared" si="27"/>
        <v>8</v>
      </c>
      <c r="Y124" s="3">
        <v>0.54600000000000004</v>
      </c>
      <c r="Z124" s="3">
        <v>0.42899999999999999</v>
      </c>
      <c r="AA124" s="3">
        <v>2.4E-2</v>
      </c>
      <c r="AB124" s="3">
        <v>0.39</v>
      </c>
      <c r="AC124" s="3">
        <v>0.52</v>
      </c>
      <c r="AD124" s="1" t="s">
        <v>399</v>
      </c>
      <c r="AE124" s="5">
        <f t="shared" si="28"/>
        <v>3</v>
      </c>
      <c r="AF124" s="5">
        <f t="shared" si="29"/>
        <v>9</v>
      </c>
      <c r="AG124">
        <v>163</v>
      </c>
      <c r="AH124">
        <v>12</v>
      </c>
      <c r="AI124">
        <v>1</v>
      </c>
      <c r="AJ124">
        <v>79</v>
      </c>
      <c r="AK124">
        <f t="shared" si="25"/>
        <v>84</v>
      </c>
      <c r="AL124">
        <v>53</v>
      </c>
      <c r="AM124">
        <v>26</v>
      </c>
      <c r="AN124">
        <v>2</v>
      </c>
      <c r="AO124" s="1" t="s">
        <v>400</v>
      </c>
    </row>
    <row r="125" spans="1:41" x14ac:dyDescent="0.35">
      <c r="A125" s="2">
        <v>44088</v>
      </c>
      <c r="B125" t="s">
        <v>150</v>
      </c>
      <c r="C125">
        <v>3</v>
      </c>
      <c r="D125" t="s">
        <v>139</v>
      </c>
      <c r="E125" t="s">
        <v>43</v>
      </c>
      <c r="F125">
        <v>1</v>
      </c>
      <c r="G125">
        <v>97</v>
      </c>
      <c r="H125">
        <v>1</v>
      </c>
      <c r="I125">
        <v>1</v>
      </c>
      <c r="J125" t="s">
        <v>203</v>
      </c>
      <c r="K125" t="s">
        <v>37</v>
      </c>
      <c r="L125" t="s">
        <v>401</v>
      </c>
      <c r="M125" s="1" t="s">
        <v>402</v>
      </c>
      <c r="N125">
        <v>1.25</v>
      </c>
      <c r="O125" s="3">
        <v>6.7000000000000004E-2</v>
      </c>
      <c r="P125" s="3">
        <v>0</v>
      </c>
      <c r="Q125" s="3">
        <v>0.64</v>
      </c>
      <c r="R125" s="3">
        <v>0.64600000000000002</v>
      </c>
      <c r="S125" s="3">
        <v>0.51900000000000002</v>
      </c>
      <c r="T125" s="1" t="s">
        <v>403</v>
      </c>
      <c r="U125" s="5">
        <f t="shared" si="23"/>
        <v>0</v>
      </c>
      <c r="V125" s="5">
        <f t="shared" si="24"/>
        <v>4</v>
      </c>
      <c r="W125" s="5">
        <f t="shared" si="26"/>
        <v>0</v>
      </c>
      <c r="X125" s="5">
        <f t="shared" si="27"/>
        <v>4</v>
      </c>
      <c r="Y125" s="3">
        <v>0.54200000000000004</v>
      </c>
      <c r="Z125" s="3">
        <v>0.5</v>
      </c>
      <c r="AA125" s="3">
        <v>3.9E-2</v>
      </c>
      <c r="AB125" s="3">
        <v>0.38700000000000001</v>
      </c>
      <c r="AC125" s="3">
        <v>0.67500000000000004</v>
      </c>
      <c r="AD125" s="1" t="s">
        <v>404</v>
      </c>
      <c r="AE125" s="5">
        <f t="shared" si="28"/>
        <v>6</v>
      </c>
      <c r="AF125" s="5">
        <f t="shared" si="29"/>
        <v>21</v>
      </c>
      <c r="AG125">
        <v>177</v>
      </c>
      <c r="AH125">
        <v>5</v>
      </c>
      <c r="AI125">
        <v>0</v>
      </c>
      <c r="AJ125">
        <v>75</v>
      </c>
      <c r="AK125">
        <f t="shared" si="25"/>
        <v>102</v>
      </c>
      <c r="AL125">
        <v>48</v>
      </c>
      <c r="AM125">
        <v>27</v>
      </c>
      <c r="AN125">
        <v>4</v>
      </c>
      <c r="AO125" s="1" t="s">
        <v>405</v>
      </c>
    </row>
    <row r="126" spans="1:41" x14ac:dyDescent="0.35">
      <c r="A126" s="2">
        <v>44088</v>
      </c>
      <c r="B126" t="s">
        <v>150</v>
      </c>
      <c r="C126">
        <v>3</v>
      </c>
      <c r="D126" t="s">
        <v>139</v>
      </c>
      <c r="E126" t="s">
        <v>49</v>
      </c>
      <c r="F126">
        <v>1</v>
      </c>
      <c r="G126">
        <v>29</v>
      </c>
      <c r="H126">
        <v>1</v>
      </c>
      <c r="I126">
        <v>1</v>
      </c>
      <c r="K126" t="s">
        <v>37</v>
      </c>
      <c r="L126" t="s">
        <v>375</v>
      </c>
      <c r="M126" s="1" t="s">
        <v>406</v>
      </c>
      <c r="N126">
        <v>1.2</v>
      </c>
      <c r="O126" s="3">
        <v>3.9E-2</v>
      </c>
      <c r="P126" s="3">
        <v>5.1999999999999998E-2</v>
      </c>
      <c r="Q126" s="3">
        <v>0.64900000000000002</v>
      </c>
      <c r="R126" s="3">
        <v>0.7</v>
      </c>
      <c r="S126" s="3">
        <v>0.51900000000000002</v>
      </c>
      <c r="T126" s="1" t="s">
        <v>107</v>
      </c>
      <c r="U126" s="5">
        <f t="shared" si="23"/>
        <v>5</v>
      </c>
      <c r="V126" s="5">
        <f t="shared" si="24"/>
        <v>6</v>
      </c>
      <c r="W126" s="5">
        <f t="shared" si="26"/>
        <v>5</v>
      </c>
      <c r="X126" s="5">
        <f t="shared" si="27"/>
        <v>6</v>
      </c>
      <c r="Y126" s="3">
        <v>0.52600000000000002</v>
      </c>
      <c r="Z126" s="3">
        <v>0.438</v>
      </c>
      <c r="AA126" s="3">
        <v>3.1E-2</v>
      </c>
      <c r="AB126" s="3">
        <v>0.375</v>
      </c>
      <c r="AC126" s="3">
        <v>0.56299999999999994</v>
      </c>
      <c r="AD126" s="1" t="s">
        <v>407</v>
      </c>
      <c r="AE126" s="5">
        <f t="shared" si="28"/>
        <v>3</v>
      </c>
      <c r="AF126" s="5">
        <f t="shared" si="29"/>
        <v>13</v>
      </c>
      <c r="AG126">
        <v>173</v>
      </c>
      <c r="AH126">
        <v>3</v>
      </c>
      <c r="AI126">
        <v>4</v>
      </c>
      <c r="AJ126">
        <v>77</v>
      </c>
      <c r="AK126">
        <f t="shared" si="25"/>
        <v>96</v>
      </c>
      <c r="AL126">
        <v>50</v>
      </c>
      <c r="AM126">
        <v>27</v>
      </c>
      <c r="AN126">
        <v>3</v>
      </c>
      <c r="AO126" s="1" t="s">
        <v>374</v>
      </c>
    </row>
    <row r="127" spans="1:41" x14ac:dyDescent="0.35">
      <c r="A127" s="2">
        <v>44088</v>
      </c>
      <c r="B127" t="s">
        <v>150</v>
      </c>
      <c r="C127">
        <v>3</v>
      </c>
      <c r="D127" t="s">
        <v>139</v>
      </c>
      <c r="E127" t="s">
        <v>54</v>
      </c>
      <c r="F127">
        <v>1</v>
      </c>
      <c r="G127">
        <v>87</v>
      </c>
      <c r="H127">
        <v>1</v>
      </c>
      <c r="I127">
        <v>1</v>
      </c>
      <c r="J127" t="s">
        <v>174</v>
      </c>
      <c r="K127" t="s">
        <v>37</v>
      </c>
      <c r="L127" t="s">
        <v>408</v>
      </c>
      <c r="M127" s="1" t="s">
        <v>164</v>
      </c>
      <c r="N127">
        <v>1.97</v>
      </c>
      <c r="O127" s="3">
        <v>8.3000000000000004E-2</v>
      </c>
      <c r="P127" s="3">
        <v>2.1000000000000001E-2</v>
      </c>
      <c r="Q127" s="3">
        <v>0.66700000000000004</v>
      </c>
      <c r="R127" s="3">
        <v>0.81299999999999994</v>
      </c>
      <c r="S127" s="3">
        <v>0.68799999999999994</v>
      </c>
      <c r="T127" s="1" t="s">
        <v>57</v>
      </c>
      <c r="U127" s="5">
        <f t="shared" si="23"/>
        <v>0</v>
      </c>
      <c r="V127" s="5">
        <f t="shared" si="24"/>
        <v>0</v>
      </c>
      <c r="W127" s="5">
        <f t="shared" si="26"/>
        <v>0</v>
      </c>
      <c r="X127" s="5">
        <f t="shared" si="27"/>
        <v>0</v>
      </c>
      <c r="Y127" s="3">
        <v>0.59099999999999997</v>
      </c>
      <c r="Z127" s="3">
        <v>0.45200000000000001</v>
      </c>
      <c r="AA127" s="3">
        <v>4.8000000000000001E-2</v>
      </c>
      <c r="AB127" s="3">
        <v>0.34300000000000003</v>
      </c>
      <c r="AC127" s="3">
        <v>0.59299999999999997</v>
      </c>
      <c r="AD127" s="1" t="s">
        <v>157</v>
      </c>
      <c r="AE127" s="5">
        <f t="shared" si="28"/>
        <v>3</v>
      </c>
      <c r="AF127" s="5">
        <f t="shared" si="29"/>
        <v>8</v>
      </c>
      <c r="AG127">
        <v>110</v>
      </c>
      <c r="AH127">
        <v>4</v>
      </c>
      <c r="AI127">
        <v>1</v>
      </c>
      <c r="AJ127">
        <v>48</v>
      </c>
      <c r="AK127">
        <f t="shared" si="25"/>
        <v>62</v>
      </c>
      <c r="AL127">
        <v>32</v>
      </c>
      <c r="AM127">
        <v>16</v>
      </c>
      <c r="AN127">
        <v>3</v>
      </c>
      <c r="AO127" s="1" t="s">
        <v>409</v>
      </c>
    </row>
    <row r="128" spans="1:41" x14ac:dyDescent="0.35">
      <c r="A128" s="2">
        <v>44074</v>
      </c>
      <c r="B128" t="s">
        <v>245</v>
      </c>
      <c r="C128">
        <v>5</v>
      </c>
      <c r="D128" t="s">
        <v>35</v>
      </c>
      <c r="E128" t="s">
        <v>49</v>
      </c>
      <c r="F128">
        <v>1</v>
      </c>
      <c r="G128">
        <v>27</v>
      </c>
      <c r="H128">
        <v>0</v>
      </c>
      <c r="I128">
        <v>1</v>
      </c>
      <c r="J128">
        <v>20</v>
      </c>
      <c r="K128" t="s">
        <v>273</v>
      </c>
      <c r="L128" t="s">
        <v>37</v>
      </c>
      <c r="M128" s="1" t="s">
        <v>410</v>
      </c>
      <c r="N128">
        <v>1.33</v>
      </c>
      <c r="O128" s="3">
        <v>0.32100000000000001</v>
      </c>
      <c r="P128" s="3">
        <v>0</v>
      </c>
      <c r="Q128" s="3">
        <v>0.71399999999999997</v>
      </c>
      <c r="R128" s="3">
        <v>0.8</v>
      </c>
      <c r="S128" s="3">
        <v>0.625</v>
      </c>
      <c r="T128" s="1" t="s">
        <v>70</v>
      </c>
      <c r="U128" s="5">
        <f t="shared" si="23"/>
        <v>1</v>
      </c>
      <c r="V128" s="5">
        <f t="shared" si="24"/>
        <v>2</v>
      </c>
      <c r="W128" s="5">
        <f t="shared" si="26"/>
        <v>1</v>
      </c>
      <c r="X128" s="5">
        <f t="shared" si="27"/>
        <v>2</v>
      </c>
      <c r="Y128" s="3">
        <v>0.51600000000000001</v>
      </c>
      <c r="Z128" s="3">
        <v>0.33300000000000002</v>
      </c>
      <c r="AA128" s="3">
        <v>8.3000000000000004E-2</v>
      </c>
      <c r="AB128" s="3">
        <v>0.25</v>
      </c>
      <c r="AC128" s="3">
        <v>0.5</v>
      </c>
      <c r="AD128" s="1" t="s">
        <v>403</v>
      </c>
      <c r="AE128" s="5">
        <f t="shared" si="28"/>
        <v>0</v>
      </c>
      <c r="AF128" s="5">
        <f t="shared" si="29"/>
        <v>4</v>
      </c>
      <c r="AG128">
        <v>64</v>
      </c>
      <c r="AH128">
        <v>9</v>
      </c>
      <c r="AI128">
        <v>0</v>
      </c>
      <c r="AJ128">
        <v>28</v>
      </c>
      <c r="AK128">
        <f t="shared" si="25"/>
        <v>36</v>
      </c>
      <c r="AL128">
        <v>20</v>
      </c>
      <c r="AM128">
        <v>8</v>
      </c>
      <c r="AN128">
        <v>3</v>
      </c>
      <c r="AO128" s="1" t="s">
        <v>411</v>
      </c>
    </row>
    <row r="129" spans="1:41" x14ac:dyDescent="0.35">
      <c r="A129" s="2">
        <v>44074</v>
      </c>
      <c r="B129" t="s">
        <v>245</v>
      </c>
      <c r="C129">
        <v>5</v>
      </c>
      <c r="D129" t="s">
        <v>35</v>
      </c>
      <c r="E129" t="s">
        <v>54</v>
      </c>
      <c r="F129">
        <v>1</v>
      </c>
      <c r="G129">
        <v>29</v>
      </c>
      <c r="H129">
        <v>1</v>
      </c>
      <c r="I129">
        <v>1</v>
      </c>
      <c r="J129">
        <v>28</v>
      </c>
      <c r="K129" t="s">
        <v>37</v>
      </c>
      <c r="L129" t="s">
        <v>220</v>
      </c>
      <c r="M129" s="1" t="s">
        <v>412</v>
      </c>
      <c r="N129">
        <v>1.62</v>
      </c>
      <c r="O129" s="3">
        <v>4.9000000000000002E-2</v>
      </c>
      <c r="P129" s="3">
        <v>6.2E-2</v>
      </c>
      <c r="Q129" s="3">
        <v>0.63</v>
      </c>
      <c r="R129" s="3">
        <v>0.80400000000000005</v>
      </c>
      <c r="S129" s="3">
        <v>0.56699999999999995</v>
      </c>
      <c r="T129" s="1" t="s">
        <v>413</v>
      </c>
      <c r="U129" s="5">
        <f t="shared" si="23"/>
        <v>4</v>
      </c>
      <c r="V129" s="5">
        <f t="shared" si="24"/>
        <v>4</v>
      </c>
      <c r="W129" s="5">
        <f t="shared" si="26"/>
        <v>4</v>
      </c>
      <c r="X129" s="5">
        <f t="shared" si="27"/>
        <v>4</v>
      </c>
      <c r="Y129" s="3">
        <v>0.59199999999999997</v>
      </c>
      <c r="Z129" s="3">
        <v>0.46100000000000002</v>
      </c>
      <c r="AA129" s="3">
        <v>0.105</v>
      </c>
      <c r="AB129" s="3">
        <v>0.38600000000000001</v>
      </c>
      <c r="AC129" s="3">
        <v>0.56299999999999994</v>
      </c>
      <c r="AD129" s="1" t="s">
        <v>47</v>
      </c>
      <c r="AE129" s="5">
        <f t="shared" si="28"/>
        <v>5</v>
      </c>
      <c r="AF129" s="5">
        <f t="shared" si="29"/>
        <v>11</v>
      </c>
      <c r="AG129">
        <v>157</v>
      </c>
      <c r="AH129">
        <v>4</v>
      </c>
      <c r="AI129">
        <v>5</v>
      </c>
      <c r="AJ129">
        <v>81</v>
      </c>
      <c r="AK129">
        <f t="shared" si="25"/>
        <v>76</v>
      </c>
      <c r="AL129">
        <v>51</v>
      </c>
      <c r="AM129">
        <v>30</v>
      </c>
      <c r="AN129">
        <v>8</v>
      </c>
      <c r="AO129" s="1" t="s">
        <v>59</v>
      </c>
    </row>
    <row r="130" spans="1:41" x14ac:dyDescent="0.35">
      <c r="A130" s="2">
        <v>44074</v>
      </c>
      <c r="B130" t="s">
        <v>245</v>
      </c>
      <c r="C130">
        <v>5</v>
      </c>
      <c r="D130" t="s">
        <v>35</v>
      </c>
      <c r="E130" t="s">
        <v>128</v>
      </c>
      <c r="F130">
        <v>1</v>
      </c>
      <c r="G130">
        <v>44</v>
      </c>
      <c r="H130">
        <v>1</v>
      </c>
      <c r="I130">
        <v>1</v>
      </c>
      <c r="K130" t="s">
        <v>37</v>
      </c>
      <c r="L130" t="s">
        <v>414</v>
      </c>
      <c r="M130" s="1" t="s">
        <v>415</v>
      </c>
      <c r="N130">
        <v>1.7</v>
      </c>
      <c r="O130" s="3">
        <v>0.14799999999999999</v>
      </c>
      <c r="P130" s="3">
        <v>2.8000000000000001E-2</v>
      </c>
      <c r="Q130" s="3">
        <v>0.66700000000000004</v>
      </c>
      <c r="R130" s="3">
        <v>0.83299999999999996</v>
      </c>
      <c r="S130" s="3">
        <v>0.58299999999999996</v>
      </c>
      <c r="T130" s="1" t="s">
        <v>71</v>
      </c>
      <c r="U130" s="5">
        <f t="shared" si="23"/>
        <v>3</v>
      </c>
      <c r="V130" s="5">
        <f t="shared" si="24"/>
        <v>5</v>
      </c>
      <c r="W130" s="5">
        <f t="shared" si="26"/>
        <v>3</v>
      </c>
      <c r="X130" s="5">
        <f t="shared" si="27"/>
        <v>5</v>
      </c>
      <c r="Y130" s="3">
        <v>0.56699999999999995</v>
      </c>
      <c r="Z130" s="3">
        <v>0.42399999999999999</v>
      </c>
      <c r="AA130" s="3">
        <v>0.05</v>
      </c>
      <c r="AB130" s="3">
        <v>0.35399999999999998</v>
      </c>
      <c r="AC130" s="3">
        <v>0.52600000000000002</v>
      </c>
      <c r="AD130" s="1" t="s">
        <v>183</v>
      </c>
      <c r="AE130" s="5">
        <f t="shared" si="28"/>
        <v>6</v>
      </c>
      <c r="AF130" s="5">
        <f t="shared" si="29"/>
        <v>12</v>
      </c>
      <c r="AG130">
        <v>247</v>
      </c>
      <c r="AH130">
        <v>16</v>
      </c>
      <c r="AI130">
        <v>3</v>
      </c>
      <c r="AJ130">
        <v>108</v>
      </c>
      <c r="AK130">
        <f t="shared" si="25"/>
        <v>139</v>
      </c>
      <c r="AL130">
        <v>72</v>
      </c>
      <c r="AM130">
        <v>36</v>
      </c>
      <c r="AN130">
        <v>7</v>
      </c>
      <c r="AO130" s="1" t="s">
        <v>416</v>
      </c>
    </row>
    <row r="131" spans="1:41" x14ac:dyDescent="0.35">
      <c r="A131" s="2">
        <v>44074</v>
      </c>
      <c r="B131" t="s">
        <v>245</v>
      </c>
      <c r="C131">
        <v>5</v>
      </c>
      <c r="D131" t="s">
        <v>35</v>
      </c>
      <c r="E131" t="s">
        <v>133</v>
      </c>
      <c r="F131">
        <v>1</v>
      </c>
      <c r="G131">
        <v>109</v>
      </c>
      <c r="H131">
        <v>1</v>
      </c>
      <c r="I131">
        <v>1</v>
      </c>
      <c r="K131" t="s">
        <v>37</v>
      </c>
      <c r="L131" t="s">
        <v>417</v>
      </c>
      <c r="M131" s="1" t="s">
        <v>307</v>
      </c>
      <c r="N131">
        <v>1.57</v>
      </c>
      <c r="O131" s="3">
        <v>6.0999999999999999E-2</v>
      </c>
      <c r="P131" s="3">
        <v>6.0999999999999999E-2</v>
      </c>
      <c r="Q131" s="3">
        <v>0.59799999999999998</v>
      </c>
      <c r="R131" s="3">
        <v>0.73499999999999999</v>
      </c>
      <c r="S131" s="3">
        <v>0.54500000000000004</v>
      </c>
      <c r="T131" s="1" t="s">
        <v>332</v>
      </c>
      <c r="U131" s="5">
        <f t="shared" ref="U131:U194" si="30">IFERROR(_xlfn.NUMBERVALUE(LEFT(T131, FIND( "/", T131) - 1)),0)</f>
        <v>6</v>
      </c>
      <c r="V131" s="5">
        <f t="shared" ref="V131:V194" si="31">IFERROR(_xlfn.NUMBERVALUE(RIGHT(T131, LEN(T131) - FIND("/",T131))),0)</f>
        <v>7</v>
      </c>
      <c r="W131" s="5">
        <f t="shared" si="26"/>
        <v>6</v>
      </c>
      <c r="X131" s="5">
        <f t="shared" si="27"/>
        <v>7</v>
      </c>
      <c r="Y131" s="3">
        <v>0.59299999999999997</v>
      </c>
      <c r="Z131" s="3">
        <v>0.53700000000000003</v>
      </c>
      <c r="AA131" s="3">
        <v>2.1000000000000001E-2</v>
      </c>
      <c r="AB131" s="3">
        <v>0.45300000000000001</v>
      </c>
      <c r="AC131" s="3">
        <v>0.64300000000000002</v>
      </c>
      <c r="AD131" s="1" t="s">
        <v>418</v>
      </c>
      <c r="AE131" s="5">
        <f t="shared" si="28"/>
        <v>7</v>
      </c>
      <c r="AF131" s="5">
        <f t="shared" si="29"/>
        <v>19</v>
      </c>
      <c r="AG131">
        <v>177</v>
      </c>
      <c r="AH131">
        <v>5</v>
      </c>
      <c r="AI131">
        <v>5</v>
      </c>
      <c r="AJ131">
        <v>82</v>
      </c>
      <c r="AK131">
        <f t="shared" ref="AK131:AK194" si="32">AG131-AJ131</f>
        <v>95</v>
      </c>
      <c r="AL131">
        <v>49</v>
      </c>
      <c r="AM131">
        <v>33</v>
      </c>
      <c r="AN131">
        <v>2</v>
      </c>
      <c r="AO131" s="1" t="s">
        <v>315</v>
      </c>
    </row>
    <row r="132" spans="1:41" x14ac:dyDescent="0.35">
      <c r="A132" s="2">
        <v>44067</v>
      </c>
      <c r="B132" t="s">
        <v>419</v>
      </c>
      <c r="C132">
        <v>3</v>
      </c>
      <c r="D132" t="s">
        <v>35</v>
      </c>
      <c r="E132" t="s">
        <v>61</v>
      </c>
      <c r="F132">
        <v>1</v>
      </c>
      <c r="G132">
        <v>30</v>
      </c>
      <c r="H132">
        <v>1</v>
      </c>
      <c r="I132">
        <v>1</v>
      </c>
      <c r="K132" t="s">
        <v>37</v>
      </c>
      <c r="L132" t="s">
        <v>351</v>
      </c>
      <c r="M132" s="1" t="s">
        <v>420</v>
      </c>
      <c r="N132">
        <v>0.96</v>
      </c>
      <c r="O132" s="3">
        <v>2.5999999999999999E-2</v>
      </c>
      <c r="P132" s="3">
        <v>6.6000000000000003E-2</v>
      </c>
      <c r="Q132" s="3">
        <v>0.51300000000000001</v>
      </c>
      <c r="R132" s="3">
        <v>0.74399999999999999</v>
      </c>
      <c r="S132" s="3">
        <v>0.48599999999999999</v>
      </c>
      <c r="T132" s="1" t="s">
        <v>63</v>
      </c>
      <c r="U132" s="5">
        <f t="shared" si="30"/>
        <v>2</v>
      </c>
      <c r="V132" s="5">
        <f t="shared" si="31"/>
        <v>5</v>
      </c>
      <c r="W132" s="5">
        <f t="shared" si="26"/>
        <v>2</v>
      </c>
      <c r="X132" s="5">
        <f t="shared" si="27"/>
        <v>5</v>
      </c>
      <c r="Y132" s="3">
        <v>0.497</v>
      </c>
      <c r="Z132" s="3">
        <v>0.36599999999999999</v>
      </c>
      <c r="AA132" s="3">
        <v>0.14099999999999999</v>
      </c>
      <c r="AB132" s="3">
        <v>0.23899999999999999</v>
      </c>
      <c r="AC132" s="3">
        <v>0.6</v>
      </c>
      <c r="AD132" s="1" t="s">
        <v>71</v>
      </c>
      <c r="AE132" s="5">
        <f t="shared" si="28"/>
        <v>3</v>
      </c>
      <c r="AF132" s="5">
        <f t="shared" si="29"/>
        <v>5</v>
      </c>
      <c r="AG132">
        <v>147</v>
      </c>
      <c r="AH132">
        <v>2</v>
      </c>
      <c r="AI132">
        <v>5</v>
      </c>
      <c r="AJ132">
        <v>76</v>
      </c>
      <c r="AK132">
        <f t="shared" si="32"/>
        <v>71</v>
      </c>
      <c r="AL132">
        <v>39</v>
      </c>
      <c r="AM132">
        <v>37</v>
      </c>
      <c r="AN132">
        <v>10</v>
      </c>
      <c r="AO132" s="1" t="s">
        <v>132</v>
      </c>
    </row>
    <row r="133" spans="1:41" x14ac:dyDescent="0.35">
      <c r="A133" s="2">
        <v>44067</v>
      </c>
      <c r="B133" t="s">
        <v>419</v>
      </c>
      <c r="C133">
        <v>3</v>
      </c>
      <c r="D133" t="s">
        <v>35</v>
      </c>
      <c r="E133" t="s">
        <v>36</v>
      </c>
      <c r="F133">
        <v>1</v>
      </c>
      <c r="G133">
        <v>12</v>
      </c>
      <c r="H133">
        <v>1</v>
      </c>
      <c r="I133">
        <v>1</v>
      </c>
      <c r="J133">
        <v>8</v>
      </c>
      <c r="K133" t="s">
        <v>37</v>
      </c>
      <c r="L133" t="s">
        <v>421</v>
      </c>
      <c r="M133" s="1" t="s">
        <v>422</v>
      </c>
      <c r="N133">
        <v>1.0900000000000001</v>
      </c>
      <c r="O133" s="3">
        <v>0.13600000000000001</v>
      </c>
      <c r="P133" s="3">
        <v>6.8000000000000005E-2</v>
      </c>
      <c r="Q133" s="3">
        <v>0.56299999999999994</v>
      </c>
      <c r="R133" s="3">
        <v>0.69</v>
      </c>
      <c r="S133" s="3">
        <v>0.42199999999999999</v>
      </c>
      <c r="T133" s="1" t="s">
        <v>183</v>
      </c>
      <c r="U133" s="5">
        <f t="shared" si="30"/>
        <v>6</v>
      </c>
      <c r="V133" s="5">
        <f t="shared" si="31"/>
        <v>12</v>
      </c>
      <c r="W133" s="5">
        <f t="shared" si="26"/>
        <v>6</v>
      </c>
      <c r="X133" s="5">
        <f t="shared" si="27"/>
        <v>12</v>
      </c>
      <c r="Y133" s="3">
        <v>0.51600000000000001</v>
      </c>
      <c r="Z133" s="3">
        <v>0.46400000000000002</v>
      </c>
      <c r="AA133" s="3">
        <v>1.7999999999999999E-2</v>
      </c>
      <c r="AB133" s="3">
        <v>0.39700000000000002</v>
      </c>
      <c r="AC133" s="3">
        <v>0.59499999999999997</v>
      </c>
      <c r="AD133" s="1" t="s">
        <v>127</v>
      </c>
      <c r="AE133" s="5">
        <f t="shared" si="28"/>
        <v>6</v>
      </c>
      <c r="AF133" s="5">
        <f t="shared" si="29"/>
        <v>14</v>
      </c>
      <c r="AG133">
        <v>213</v>
      </c>
      <c r="AH133">
        <v>14</v>
      </c>
      <c r="AI133">
        <v>7</v>
      </c>
      <c r="AJ133">
        <v>103</v>
      </c>
      <c r="AK133">
        <f t="shared" si="32"/>
        <v>110</v>
      </c>
      <c r="AL133">
        <v>58</v>
      </c>
      <c r="AM133">
        <v>45</v>
      </c>
      <c r="AN133">
        <v>2</v>
      </c>
      <c r="AO133" s="1" t="s">
        <v>423</v>
      </c>
    </row>
    <row r="134" spans="1:41" x14ac:dyDescent="0.35">
      <c r="A134" s="2">
        <v>44067</v>
      </c>
      <c r="B134" t="s">
        <v>419</v>
      </c>
      <c r="C134">
        <v>3</v>
      </c>
      <c r="D134" t="s">
        <v>35</v>
      </c>
      <c r="E134" t="s">
        <v>43</v>
      </c>
      <c r="F134">
        <v>1</v>
      </c>
      <c r="G134">
        <v>34</v>
      </c>
      <c r="H134">
        <v>1</v>
      </c>
      <c r="I134">
        <v>1</v>
      </c>
      <c r="K134" t="s">
        <v>37</v>
      </c>
      <c r="L134" t="s">
        <v>220</v>
      </c>
      <c r="M134" s="1" t="s">
        <v>74</v>
      </c>
      <c r="N134">
        <v>1.81</v>
      </c>
      <c r="O134" s="3">
        <v>0.104</v>
      </c>
      <c r="P134" s="3">
        <v>6.3E-2</v>
      </c>
      <c r="Q134" s="3">
        <v>0.68799999999999994</v>
      </c>
      <c r="R134" s="3">
        <v>0.72699999999999998</v>
      </c>
      <c r="S134" s="3">
        <v>0.6</v>
      </c>
      <c r="T134" s="1" t="s">
        <v>88</v>
      </c>
      <c r="U134" s="5">
        <f t="shared" si="30"/>
        <v>2</v>
      </c>
      <c r="V134" s="5">
        <f t="shared" si="31"/>
        <v>3</v>
      </c>
      <c r="W134" s="5">
        <f t="shared" si="26"/>
        <v>2</v>
      </c>
      <c r="X134" s="5">
        <f t="shared" si="27"/>
        <v>3</v>
      </c>
      <c r="Y134" s="3">
        <v>0.628</v>
      </c>
      <c r="Z134" s="3">
        <v>0.56499999999999995</v>
      </c>
      <c r="AA134" s="3">
        <v>0.109</v>
      </c>
      <c r="AB134" s="3">
        <v>0.33300000000000002</v>
      </c>
      <c r="AC134" s="3">
        <v>0.71399999999999997</v>
      </c>
      <c r="AD134" s="1" t="s">
        <v>117</v>
      </c>
      <c r="AE134" s="5">
        <f t="shared" si="28"/>
        <v>5</v>
      </c>
      <c r="AF134" s="5">
        <f t="shared" si="29"/>
        <v>9</v>
      </c>
      <c r="AG134">
        <v>94</v>
      </c>
      <c r="AH134">
        <v>5</v>
      </c>
      <c r="AI134">
        <v>3</v>
      </c>
      <c r="AJ134">
        <v>48</v>
      </c>
      <c r="AK134">
        <f t="shared" si="32"/>
        <v>46</v>
      </c>
      <c r="AL134">
        <v>33</v>
      </c>
      <c r="AM134">
        <v>15</v>
      </c>
      <c r="AN134">
        <v>5</v>
      </c>
      <c r="AO134" s="1" t="s">
        <v>424</v>
      </c>
    </row>
    <row r="135" spans="1:41" x14ac:dyDescent="0.35">
      <c r="A135" s="2">
        <v>44067</v>
      </c>
      <c r="B135" t="s">
        <v>419</v>
      </c>
      <c r="C135">
        <v>3</v>
      </c>
      <c r="D135" t="s">
        <v>35</v>
      </c>
      <c r="E135" t="s">
        <v>49</v>
      </c>
      <c r="F135">
        <v>1</v>
      </c>
      <c r="G135">
        <v>55</v>
      </c>
      <c r="H135">
        <v>1</v>
      </c>
      <c r="I135">
        <v>1</v>
      </c>
      <c r="J135" t="s">
        <v>174</v>
      </c>
      <c r="K135" t="s">
        <v>37</v>
      </c>
      <c r="L135" t="s">
        <v>313</v>
      </c>
      <c r="M135" s="1" t="s">
        <v>221</v>
      </c>
      <c r="N135">
        <v>1.67</v>
      </c>
      <c r="O135" s="3">
        <v>3.5999999999999997E-2</v>
      </c>
      <c r="P135" s="3">
        <v>7.2999999999999995E-2</v>
      </c>
      <c r="Q135" s="3">
        <v>0.56399999999999995</v>
      </c>
      <c r="R135" s="3">
        <v>0.83899999999999997</v>
      </c>
      <c r="S135" s="3">
        <v>0.625</v>
      </c>
      <c r="T135" s="1" t="s">
        <v>413</v>
      </c>
      <c r="U135" s="5">
        <f t="shared" si="30"/>
        <v>4</v>
      </c>
      <c r="V135" s="5">
        <f t="shared" si="31"/>
        <v>4</v>
      </c>
      <c r="W135" s="5">
        <f t="shared" si="26"/>
        <v>4</v>
      </c>
      <c r="X135" s="5">
        <f t="shared" si="27"/>
        <v>4</v>
      </c>
      <c r="Y135" s="3">
        <v>0.56299999999999994</v>
      </c>
      <c r="Z135" s="3">
        <v>0.42499999999999999</v>
      </c>
      <c r="AA135" s="3">
        <v>9.6000000000000002E-2</v>
      </c>
      <c r="AB135" s="3">
        <v>0.23799999999999999</v>
      </c>
      <c r="AC135" s="3">
        <v>0.67700000000000005</v>
      </c>
      <c r="AD135" s="1" t="s">
        <v>399</v>
      </c>
      <c r="AE135" s="5">
        <f t="shared" si="28"/>
        <v>3</v>
      </c>
      <c r="AF135" s="5">
        <f t="shared" si="29"/>
        <v>9</v>
      </c>
      <c r="AG135">
        <v>128</v>
      </c>
      <c r="AH135">
        <v>2</v>
      </c>
      <c r="AI135">
        <v>4</v>
      </c>
      <c r="AJ135">
        <v>55</v>
      </c>
      <c r="AK135">
        <f t="shared" si="32"/>
        <v>73</v>
      </c>
      <c r="AL135">
        <v>31</v>
      </c>
      <c r="AM135">
        <v>24</v>
      </c>
      <c r="AN135">
        <v>7</v>
      </c>
      <c r="AO135" s="1" t="s">
        <v>72</v>
      </c>
    </row>
    <row r="136" spans="1:41" x14ac:dyDescent="0.35">
      <c r="A136" s="2">
        <v>44067</v>
      </c>
      <c r="B136" t="s">
        <v>419</v>
      </c>
      <c r="C136">
        <v>3</v>
      </c>
      <c r="D136" t="s">
        <v>35</v>
      </c>
      <c r="E136" t="s">
        <v>54</v>
      </c>
      <c r="F136">
        <v>1</v>
      </c>
      <c r="G136">
        <v>72</v>
      </c>
      <c r="H136">
        <v>1</v>
      </c>
      <c r="I136">
        <v>1</v>
      </c>
      <c r="J136" t="s">
        <v>203</v>
      </c>
      <c r="K136" t="s">
        <v>37</v>
      </c>
      <c r="L136" t="s">
        <v>306</v>
      </c>
      <c r="M136" s="1" t="s">
        <v>425</v>
      </c>
      <c r="N136">
        <v>1.26</v>
      </c>
      <c r="O136" s="3">
        <v>0.125</v>
      </c>
      <c r="P136" s="3">
        <v>0.109</v>
      </c>
      <c r="Q136" s="3">
        <v>0.54700000000000004</v>
      </c>
      <c r="R136" s="3">
        <v>0.71399999999999997</v>
      </c>
      <c r="S136" s="3">
        <v>0.51700000000000002</v>
      </c>
      <c r="T136" s="1" t="s">
        <v>63</v>
      </c>
      <c r="U136" s="5">
        <f t="shared" si="30"/>
        <v>2</v>
      </c>
      <c r="V136" s="5">
        <f t="shared" si="31"/>
        <v>5</v>
      </c>
      <c r="W136" s="5">
        <f t="shared" ref="W136:W199" si="33">_xlfn.NUMBERVALUE(LEFT(T136, FIND( "/", T136) - 1))</f>
        <v>2</v>
      </c>
      <c r="X136" s="5">
        <f t="shared" ref="X136:X199" si="34">_xlfn.NUMBERVALUE(RIGHT(T136, LEN(T136) - FIND( "/", T136)))</f>
        <v>5</v>
      </c>
      <c r="Y136" s="3">
        <v>0.54500000000000004</v>
      </c>
      <c r="Z136" s="3">
        <v>0.47099999999999997</v>
      </c>
      <c r="AA136" s="3">
        <v>0</v>
      </c>
      <c r="AB136" s="3">
        <v>0.375</v>
      </c>
      <c r="AC136" s="3">
        <v>0.6</v>
      </c>
      <c r="AD136" s="1" t="s">
        <v>186</v>
      </c>
      <c r="AE136" s="5">
        <f t="shared" ref="AE136:AE199" si="35">_xlfn.NUMBERVALUE(LEFT(AD136, FIND( "/", AD136) - 1))</f>
        <v>4</v>
      </c>
      <c r="AF136" s="5">
        <f t="shared" ref="AF136:AF199" si="36">_xlfn.NUMBERVALUE(RIGHT(AD136, LEN(AD136) - FIND( "/", AD136)))</f>
        <v>7</v>
      </c>
      <c r="AG136">
        <v>134</v>
      </c>
      <c r="AH136">
        <v>8</v>
      </c>
      <c r="AI136">
        <v>7</v>
      </c>
      <c r="AJ136">
        <v>64</v>
      </c>
      <c r="AK136">
        <f t="shared" si="32"/>
        <v>70</v>
      </c>
      <c r="AL136">
        <v>35</v>
      </c>
      <c r="AM136">
        <v>29</v>
      </c>
      <c r="AN136">
        <v>0</v>
      </c>
      <c r="AO136" s="1" t="s">
        <v>294</v>
      </c>
    </row>
    <row r="137" spans="1:41" x14ac:dyDescent="0.35">
      <c r="A137" s="2">
        <v>43885</v>
      </c>
      <c r="B137" t="s">
        <v>202</v>
      </c>
      <c r="C137">
        <v>3</v>
      </c>
      <c r="D137" t="s">
        <v>35</v>
      </c>
      <c r="E137" t="s">
        <v>61</v>
      </c>
      <c r="F137">
        <v>1</v>
      </c>
      <c r="G137">
        <v>6</v>
      </c>
      <c r="H137">
        <v>1</v>
      </c>
      <c r="I137">
        <v>1</v>
      </c>
      <c r="J137">
        <v>2</v>
      </c>
      <c r="K137" t="s">
        <v>37</v>
      </c>
      <c r="L137" t="s">
        <v>38</v>
      </c>
      <c r="M137" s="1" t="s">
        <v>62</v>
      </c>
      <c r="N137">
        <v>1.4</v>
      </c>
      <c r="O137" s="3">
        <v>3.5000000000000003E-2</v>
      </c>
      <c r="P137" s="3">
        <v>0</v>
      </c>
      <c r="Q137" s="3">
        <v>0.63200000000000001</v>
      </c>
      <c r="R137" s="3">
        <v>0.77800000000000002</v>
      </c>
      <c r="S137" s="3">
        <v>0.57099999999999995</v>
      </c>
      <c r="T137" s="1" t="s">
        <v>70</v>
      </c>
      <c r="U137" s="5">
        <f t="shared" si="30"/>
        <v>1</v>
      </c>
      <c r="V137" s="5">
        <f t="shared" si="31"/>
        <v>2</v>
      </c>
      <c r="W137" s="5">
        <f t="shared" si="33"/>
        <v>1</v>
      </c>
      <c r="X137" s="5">
        <f t="shared" si="34"/>
        <v>2</v>
      </c>
      <c r="Y137" s="3">
        <v>0.57099999999999995</v>
      </c>
      <c r="Z137" s="3">
        <v>0.41699999999999998</v>
      </c>
      <c r="AA137" s="3">
        <v>0.16700000000000001</v>
      </c>
      <c r="AB137" s="3">
        <v>0.22600000000000001</v>
      </c>
      <c r="AC137" s="3">
        <v>0.76500000000000001</v>
      </c>
      <c r="AD137" s="1" t="s">
        <v>179</v>
      </c>
      <c r="AE137" s="5">
        <f t="shared" si="35"/>
        <v>3</v>
      </c>
      <c r="AF137" s="5">
        <f t="shared" si="36"/>
        <v>3</v>
      </c>
      <c r="AG137">
        <v>105</v>
      </c>
      <c r="AH137">
        <v>2</v>
      </c>
      <c r="AI137">
        <v>0</v>
      </c>
      <c r="AJ137">
        <v>57</v>
      </c>
      <c r="AK137">
        <f t="shared" si="32"/>
        <v>48</v>
      </c>
      <c r="AL137">
        <v>36</v>
      </c>
      <c r="AM137">
        <v>21</v>
      </c>
      <c r="AN137">
        <v>8</v>
      </c>
      <c r="AO137" s="1" t="s">
        <v>426</v>
      </c>
    </row>
    <row r="138" spans="1:41" x14ac:dyDescent="0.35">
      <c r="A138" s="2">
        <v>43885</v>
      </c>
      <c r="B138" t="s">
        <v>202</v>
      </c>
      <c r="C138">
        <v>3</v>
      </c>
      <c r="D138" t="s">
        <v>35</v>
      </c>
      <c r="E138" t="s">
        <v>36</v>
      </c>
      <c r="F138">
        <v>1</v>
      </c>
      <c r="G138">
        <v>9</v>
      </c>
      <c r="H138">
        <v>1</v>
      </c>
      <c r="I138">
        <v>1</v>
      </c>
      <c r="J138">
        <v>3</v>
      </c>
      <c r="K138" t="s">
        <v>37</v>
      </c>
      <c r="L138" t="s">
        <v>177</v>
      </c>
      <c r="M138" s="1" t="s">
        <v>427</v>
      </c>
      <c r="N138">
        <v>1.1100000000000001</v>
      </c>
      <c r="O138" s="3">
        <v>5.1999999999999998E-2</v>
      </c>
      <c r="P138" s="3">
        <v>0.01</v>
      </c>
      <c r="Q138" s="3">
        <v>0.74</v>
      </c>
      <c r="R138" s="3">
        <v>0.60599999999999998</v>
      </c>
      <c r="S138" s="3">
        <v>0.52</v>
      </c>
      <c r="T138" s="1" t="s">
        <v>186</v>
      </c>
      <c r="U138" s="5">
        <f t="shared" si="30"/>
        <v>4</v>
      </c>
      <c r="V138" s="5">
        <f t="shared" si="31"/>
        <v>7</v>
      </c>
      <c r="W138" s="5">
        <f t="shared" si="33"/>
        <v>4</v>
      </c>
      <c r="X138" s="5">
        <f t="shared" si="34"/>
        <v>7</v>
      </c>
      <c r="Y138" s="3">
        <v>0.52</v>
      </c>
      <c r="Z138" s="3">
        <v>0.46100000000000002</v>
      </c>
      <c r="AA138" s="3">
        <v>7.8E-2</v>
      </c>
      <c r="AB138" s="3">
        <v>0.35499999999999998</v>
      </c>
      <c r="AC138" s="3">
        <v>0.625</v>
      </c>
      <c r="AD138" s="1" t="s">
        <v>200</v>
      </c>
      <c r="AE138" s="5">
        <f t="shared" si="35"/>
        <v>4</v>
      </c>
      <c r="AF138" s="5">
        <f t="shared" si="36"/>
        <v>11</v>
      </c>
      <c r="AG138">
        <v>198</v>
      </c>
      <c r="AH138">
        <v>5</v>
      </c>
      <c r="AI138">
        <v>1</v>
      </c>
      <c r="AJ138">
        <v>96</v>
      </c>
      <c r="AK138">
        <f t="shared" si="32"/>
        <v>102</v>
      </c>
      <c r="AL138">
        <v>71</v>
      </c>
      <c r="AM138">
        <v>25</v>
      </c>
      <c r="AN138">
        <v>8</v>
      </c>
      <c r="AO138" s="1" t="s">
        <v>114</v>
      </c>
    </row>
    <row r="139" spans="1:41" x14ac:dyDescent="0.35">
      <c r="A139" s="2">
        <v>43885</v>
      </c>
      <c r="B139" t="s">
        <v>202</v>
      </c>
      <c r="C139">
        <v>3</v>
      </c>
      <c r="D139" t="s">
        <v>35</v>
      </c>
      <c r="E139" t="s">
        <v>43</v>
      </c>
      <c r="F139">
        <v>1</v>
      </c>
      <c r="G139">
        <v>17</v>
      </c>
      <c r="H139">
        <v>1</v>
      </c>
      <c r="I139">
        <v>1</v>
      </c>
      <c r="J139">
        <v>7</v>
      </c>
      <c r="K139" t="s">
        <v>37</v>
      </c>
      <c r="L139" t="s">
        <v>50</v>
      </c>
      <c r="M139" s="1" t="s">
        <v>161</v>
      </c>
      <c r="N139">
        <v>1.98</v>
      </c>
      <c r="O139" s="3">
        <v>4.3999999999999997E-2</v>
      </c>
      <c r="P139" s="3">
        <v>4.3999999999999997E-2</v>
      </c>
      <c r="Q139" s="3">
        <v>0.6</v>
      </c>
      <c r="R139" s="3">
        <v>0.88900000000000001</v>
      </c>
      <c r="S139" s="3">
        <v>0.44400000000000001</v>
      </c>
      <c r="T139" s="1" t="s">
        <v>70</v>
      </c>
      <c r="U139" s="5">
        <f t="shared" si="30"/>
        <v>1</v>
      </c>
      <c r="V139" s="5">
        <f t="shared" si="31"/>
        <v>2</v>
      </c>
      <c r="W139" s="5">
        <f t="shared" si="33"/>
        <v>1</v>
      </c>
      <c r="X139" s="5">
        <f t="shared" si="34"/>
        <v>2</v>
      </c>
      <c r="Y139" s="3">
        <v>0.63800000000000001</v>
      </c>
      <c r="Z139" s="3">
        <v>0.57099999999999995</v>
      </c>
      <c r="AA139" s="3">
        <v>6.0999999999999999E-2</v>
      </c>
      <c r="AB139" s="3">
        <v>0.51700000000000002</v>
      </c>
      <c r="AC139" s="3">
        <v>0.65</v>
      </c>
      <c r="AD139" s="1" t="s">
        <v>117</v>
      </c>
      <c r="AE139" s="5">
        <f t="shared" si="35"/>
        <v>5</v>
      </c>
      <c r="AF139" s="5">
        <f t="shared" si="36"/>
        <v>9</v>
      </c>
      <c r="AG139">
        <v>94</v>
      </c>
      <c r="AH139">
        <v>2</v>
      </c>
      <c r="AI139">
        <v>2</v>
      </c>
      <c r="AJ139">
        <v>45</v>
      </c>
      <c r="AK139">
        <f t="shared" si="32"/>
        <v>49</v>
      </c>
      <c r="AL139">
        <v>27</v>
      </c>
      <c r="AM139">
        <v>18</v>
      </c>
      <c r="AN139">
        <v>3</v>
      </c>
      <c r="AO139" s="1" t="s">
        <v>235</v>
      </c>
    </row>
    <row r="140" spans="1:41" x14ac:dyDescent="0.35">
      <c r="A140" s="2">
        <v>43885</v>
      </c>
      <c r="B140" t="s">
        <v>202</v>
      </c>
      <c r="C140">
        <v>3</v>
      </c>
      <c r="D140" t="s">
        <v>35</v>
      </c>
      <c r="E140" t="s">
        <v>49</v>
      </c>
      <c r="F140">
        <v>1</v>
      </c>
      <c r="G140">
        <v>80</v>
      </c>
      <c r="H140">
        <v>1</v>
      </c>
      <c r="I140">
        <v>1</v>
      </c>
      <c r="K140" t="s">
        <v>37</v>
      </c>
      <c r="L140" t="s">
        <v>428</v>
      </c>
      <c r="M140" s="1" t="s">
        <v>74</v>
      </c>
      <c r="N140">
        <v>2</v>
      </c>
      <c r="O140" s="3">
        <v>4.4999999999999998E-2</v>
      </c>
      <c r="P140" s="3">
        <v>4.4999999999999998E-2</v>
      </c>
      <c r="Q140" s="3">
        <v>0.54500000000000004</v>
      </c>
      <c r="R140" s="3">
        <v>0.79200000000000004</v>
      </c>
      <c r="S140" s="3">
        <v>0.7</v>
      </c>
      <c r="T140" s="1" t="s">
        <v>57</v>
      </c>
      <c r="U140" s="5">
        <f t="shared" si="30"/>
        <v>0</v>
      </c>
      <c r="V140" s="5">
        <f t="shared" si="31"/>
        <v>0</v>
      </c>
      <c r="W140" s="5">
        <f t="shared" si="33"/>
        <v>0</v>
      </c>
      <c r="X140" s="5">
        <f t="shared" si="34"/>
        <v>0</v>
      </c>
      <c r="Y140" s="3">
        <v>0.625</v>
      </c>
      <c r="Z140" s="3">
        <v>0.5</v>
      </c>
      <c r="AA140" s="3">
        <v>4.4999999999999998E-2</v>
      </c>
      <c r="AB140" s="3">
        <v>0.32100000000000001</v>
      </c>
      <c r="AC140" s="3">
        <v>0.81299999999999994</v>
      </c>
      <c r="AD140" s="1" t="s">
        <v>186</v>
      </c>
      <c r="AE140" s="5">
        <f t="shared" si="35"/>
        <v>4</v>
      </c>
      <c r="AF140" s="5">
        <f t="shared" si="36"/>
        <v>7</v>
      </c>
      <c r="AG140">
        <v>88</v>
      </c>
      <c r="AH140">
        <v>2</v>
      </c>
      <c r="AI140">
        <v>2</v>
      </c>
      <c r="AJ140">
        <v>44</v>
      </c>
      <c r="AK140">
        <f t="shared" si="32"/>
        <v>44</v>
      </c>
      <c r="AL140">
        <v>24</v>
      </c>
      <c r="AM140">
        <v>20</v>
      </c>
      <c r="AN140">
        <v>2</v>
      </c>
      <c r="AO140" s="1" t="s">
        <v>429</v>
      </c>
    </row>
    <row r="141" spans="1:41" x14ac:dyDescent="0.35">
      <c r="A141" s="2">
        <v>43885</v>
      </c>
      <c r="B141" t="s">
        <v>202</v>
      </c>
      <c r="C141">
        <v>3</v>
      </c>
      <c r="D141" t="s">
        <v>35</v>
      </c>
      <c r="E141" t="s">
        <v>54</v>
      </c>
      <c r="F141">
        <v>1</v>
      </c>
      <c r="G141">
        <v>260</v>
      </c>
      <c r="H141">
        <v>1</v>
      </c>
      <c r="I141">
        <v>1</v>
      </c>
      <c r="J141" t="s">
        <v>174</v>
      </c>
      <c r="K141" t="s">
        <v>37</v>
      </c>
      <c r="L141" t="s">
        <v>430</v>
      </c>
      <c r="M141" s="1" t="s">
        <v>431</v>
      </c>
      <c r="N141">
        <v>2.34</v>
      </c>
      <c r="O141" s="3">
        <v>0.16300000000000001</v>
      </c>
      <c r="P141" s="3">
        <v>7.0000000000000007E-2</v>
      </c>
      <c r="Q141" s="3">
        <v>0.69799999999999995</v>
      </c>
      <c r="R141" s="3">
        <v>0.83299999999999996</v>
      </c>
      <c r="S141" s="3">
        <v>0.61499999999999999</v>
      </c>
      <c r="T141" s="1" t="s">
        <v>57</v>
      </c>
      <c r="U141" s="5">
        <f t="shared" si="30"/>
        <v>0</v>
      </c>
      <c r="V141" s="5">
        <f t="shared" si="31"/>
        <v>0</v>
      </c>
      <c r="W141" s="5">
        <f t="shared" si="33"/>
        <v>0</v>
      </c>
      <c r="X141" s="5">
        <f t="shared" si="34"/>
        <v>0</v>
      </c>
      <c r="Y141" s="3">
        <v>0.65200000000000002</v>
      </c>
      <c r="Z141" s="3">
        <v>0.54300000000000004</v>
      </c>
      <c r="AA141" s="3">
        <v>4.2999999999999997E-2</v>
      </c>
      <c r="AB141" s="3">
        <v>0.57099999999999995</v>
      </c>
      <c r="AC141" s="3">
        <v>0.52</v>
      </c>
      <c r="AD141" s="1" t="s">
        <v>52</v>
      </c>
      <c r="AE141" s="5">
        <f t="shared" si="35"/>
        <v>4</v>
      </c>
      <c r="AF141" s="5">
        <f t="shared" si="36"/>
        <v>8</v>
      </c>
      <c r="AG141">
        <v>89</v>
      </c>
      <c r="AH141">
        <v>7</v>
      </c>
      <c r="AI141">
        <v>3</v>
      </c>
      <c r="AJ141">
        <v>43</v>
      </c>
      <c r="AK141">
        <f t="shared" si="32"/>
        <v>46</v>
      </c>
      <c r="AL141">
        <v>30</v>
      </c>
      <c r="AM141">
        <v>13</v>
      </c>
      <c r="AN141">
        <v>2</v>
      </c>
      <c r="AO141" s="1" t="s">
        <v>411</v>
      </c>
    </row>
    <row r="142" spans="1:41" x14ac:dyDescent="0.35">
      <c r="A142" s="2">
        <v>43850</v>
      </c>
      <c r="B142" t="s">
        <v>346</v>
      </c>
      <c r="C142">
        <v>5</v>
      </c>
      <c r="D142" t="s">
        <v>35</v>
      </c>
      <c r="E142" t="s">
        <v>61</v>
      </c>
      <c r="F142">
        <v>2</v>
      </c>
      <c r="G142">
        <v>5</v>
      </c>
      <c r="H142">
        <v>1</v>
      </c>
      <c r="I142">
        <v>2</v>
      </c>
      <c r="J142">
        <v>5</v>
      </c>
      <c r="K142" t="s">
        <v>37</v>
      </c>
      <c r="L142" t="s">
        <v>365</v>
      </c>
      <c r="M142" s="1" t="s">
        <v>432</v>
      </c>
      <c r="N142">
        <v>1.2</v>
      </c>
      <c r="O142" s="3">
        <v>6.7000000000000004E-2</v>
      </c>
      <c r="P142" s="3">
        <v>3.6999999999999998E-2</v>
      </c>
      <c r="Q142" s="3">
        <v>0.64900000000000002</v>
      </c>
      <c r="R142" s="3">
        <v>0.75900000000000001</v>
      </c>
      <c r="S142" s="3">
        <v>0.51100000000000001</v>
      </c>
      <c r="T142" s="1" t="s">
        <v>433</v>
      </c>
      <c r="U142" s="5">
        <f t="shared" si="30"/>
        <v>7</v>
      </c>
      <c r="V142" s="5">
        <f t="shared" si="31"/>
        <v>12</v>
      </c>
      <c r="W142" s="5">
        <f t="shared" si="33"/>
        <v>7</v>
      </c>
      <c r="X142" s="5">
        <f t="shared" si="34"/>
        <v>12</v>
      </c>
      <c r="Y142" s="3">
        <v>0.51600000000000001</v>
      </c>
      <c r="Z142" s="3">
        <v>0.39400000000000002</v>
      </c>
      <c r="AA142" s="3">
        <v>7.5999999999999998E-2</v>
      </c>
      <c r="AB142" s="3">
        <v>0.30599999999999999</v>
      </c>
      <c r="AC142" s="3">
        <v>0.54800000000000004</v>
      </c>
      <c r="AD142" s="1" t="s">
        <v>288</v>
      </c>
      <c r="AE142" s="5">
        <f t="shared" si="35"/>
        <v>5</v>
      </c>
      <c r="AF142" s="5">
        <f t="shared" si="36"/>
        <v>12</v>
      </c>
      <c r="AG142">
        <v>304</v>
      </c>
      <c r="AH142">
        <v>9</v>
      </c>
      <c r="AI142">
        <v>5</v>
      </c>
      <c r="AJ142">
        <v>134</v>
      </c>
      <c r="AK142">
        <f t="shared" si="32"/>
        <v>170</v>
      </c>
      <c r="AL142">
        <v>87</v>
      </c>
      <c r="AM142">
        <v>47</v>
      </c>
      <c r="AN142">
        <v>13</v>
      </c>
      <c r="AO142" s="1" t="s">
        <v>434</v>
      </c>
    </row>
    <row r="143" spans="1:41" x14ac:dyDescent="0.35">
      <c r="A143" s="2">
        <v>43850</v>
      </c>
      <c r="B143" t="s">
        <v>346</v>
      </c>
      <c r="C143">
        <v>5</v>
      </c>
      <c r="D143" t="s">
        <v>35</v>
      </c>
      <c r="E143" t="s">
        <v>36</v>
      </c>
      <c r="F143">
        <v>2</v>
      </c>
      <c r="G143">
        <v>3</v>
      </c>
      <c r="H143">
        <v>1</v>
      </c>
      <c r="I143">
        <v>2</v>
      </c>
      <c r="J143">
        <v>3</v>
      </c>
      <c r="K143" t="s">
        <v>37</v>
      </c>
      <c r="L143" t="s">
        <v>435</v>
      </c>
      <c r="M143" s="1" t="s">
        <v>436</v>
      </c>
      <c r="N143">
        <v>1.31</v>
      </c>
      <c r="O143" s="3">
        <v>0.108</v>
      </c>
      <c r="P143" s="3">
        <v>0.01</v>
      </c>
      <c r="Q143" s="3">
        <v>0.72499999999999998</v>
      </c>
      <c r="R143" s="3">
        <v>0.73</v>
      </c>
      <c r="S143" s="3">
        <v>0.53600000000000003</v>
      </c>
      <c r="T143" s="1" t="s">
        <v>162</v>
      </c>
      <c r="U143" s="5">
        <f t="shared" si="30"/>
        <v>5</v>
      </c>
      <c r="V143" s="5">
        <f t="shared" si="31"/>
        <v>7</v>
      </c>
      <c r="W143" s="5">
        <f t="shared" si="33"/>
        <v>5</v>
      </c>
      <c r="X143" s="5">
        <f t="shared" si="34"/>
        <v>7</v>
      </c>
      <c r="Y143" s="3">
        <v>0.54900000000000004</v>
      </c>
      <c r="Z143" s="3">
        <v>0.42299999999999999</v>
      </c>
      <c r="AA143" s="3">
        <v>0.14399999999999999</v>
      </c>
      <c r="AB143" s="3">
        <v>0.33800000000000002</v>
      </c>
      <c r="AC143" s="3">
        <v>0.58299999999999996</v>
      </c>
      <c r="AD143" s="1" t="s">
        <v>200</v>
      </c>
      <c r="AE143" s="5">
        <f t="shared" si="35"/>
        <v>4</v>
      </c>
      <c r="AF143" s="5">
        <f t="shared" si="36"/>
        <v>11</v>
      </c>
      <c r="AG143">
        <v>206</v>
      </c>
      <c r="AH143">
        <v>11</v>
      </c>
      <c r="AI143">
        <v>1</v>
      </c>
      <c r="AJ143">
        <v>102</v>
      </c>
      <c r="AK143">
        <f t="shared" si="32"/>
        <v>104</v>
      </c>
      <c r="AL143">
        <v>74</v>
      </c>
      <c r="AM143">
        <v>28</v>
      </c>
      <c r="AN143">
        <v>15</v>
      </c>
      <c r="AO143" s="1" t="s">
        <v>190</v>
      </c>
    </row>
    <row r="144" spans="1:41" x14ac:dyDescent="0.35">
      <c r="A144" s="2">
        <v>43850</v>
      </c>
      <c r="B144" t="s">
        <v>346</v>
      </c>
      <c r="C144">
        <v>5</v>
      </c>
      <c r="D144" t="s">
        <v>35</v>
      </c>
      <c r="E144" t="s">
        <v>43</v>
      </c>
      <c r="F144">
        <v>2</v>
      </c>
      <c r="G144">
        <v>35</v>
      </c>
      <c r="H144">
        <v>1</v>
      </c>
      <c r="I144">
        <v>2</v>
      </c>
      <c r="J144">
        <v>32</v>
      </c>
      <c r="K144" t="s">
        <v>37</v>
      </c>
      <c r="L144" t="s">
        <v>351</v>
      </c>
      <c r="M144" s="1" t="s">
        <v>437</v>
      </c>
      <c r="N144">
        <v>1.52</v>
      </c>
      <c r="O144" s="3">
        <v>0.04</v>
      </c>
      <c r="P144" s="3">
        <v>0.01</v>
      </c>
      <c r="Q144" s="3">
        <v>0.69299999999999995</v>
      </c>
      <c r="R144" s="3">
        <v>0.85699999999999998</v>
      </c>
      <c r="S144" s="3">
        <v>0.48399999999999999</v>
      </c>
      <c r="T144" s="1" t="s">
        <v>75</v>
      </c>
      <c r="U144" s="5">
        <f t="shared" si="30"/>
        <v>2</v>
      </c>
      <c r="V144" s="5">
        <f t="shared" si="31"/>
        <v>2</v>
      </c>
      <c r="W144" s="5">
        <f t="shared" si="33"/>
        <v>2</v>
      </c>
      <c r="X144" s="5">
        <f t="shared" si="34"/>
        <v>2</v>
      </c>
      <c r="Y144" s="3">
        <v>0.54600000000000004</v>
      </c>
      <c r="Z144" s="3">
        <v>0.39100000000000001</v>
      </c>
      <c r="AA144" s="3">
        <v>0.14099999999999999</v>
      </c>
      <c r="AB144" s="3">
        <v>0.28399999999999997</v>
      </c>
      <c r="AC144" s="3">
        <v>0.57399999999999995</v>
      </c>
      <c r="AD144" s="1" t="s">
        <v>438</v>
      </c>
      <c r="AE144" s="5">
        <f t="shared" si="35"/>
        <v>2</v>
      </c>
      <c r="AF144" s="5">
        <f t="shared" si="36"/>
        <v>16</v>
      </c>
      <c r="AG144">
        <v>229</v>
      </c>
      <c r="AH144">
        <v>4</v>
      </c>
      <c r="AI144">
        <v>1</v>
      </c>
      <c r="AJ144">
        <v>101</v>
      </c>
      <c r="AK144">
        <f t="shared" si="32"/>
        <v>128</v>
      </c>
      <c r="AL144">
        <v>70</v>
      </c>
      <c r="AM144">
        <v>31</v>
      </c>
      <c r="AN144">
        <v>18</v>
      </c>
      <c r="AO144" s="1" t="s">
        <v>329</v>
      </c>
    </row>
    <row r="145" spans="1:41" x14ac:dyDescent="0.35">
      <c r="A145" s="2">
        <v>43850</v>
      </c>
      <c r="B145" t="s">
        <v>346</v>
      </c>
      <c r="C145">
        <v>5</v>
      </c>
      <c r="D145" t="s">
        <v>35</v>
      </c>
      <c r="E145" t="s">
        <v>49</v>
      </c>
      <c r="F145">
        <v>2</v>
      </c>
      <c r="G145">
        <v>14</v>
      </c>
      <c r="H145">
        <v>1</v>
      </c>
      <c r="I145">
        <v>2</v>
      </c>
      <c r="J145">
        <v>14</v>
      </c>
      <c r="K145" t="s">
        <v>37</v>
      </c>
      <c r="L145" t="s">
        <v>142</v>
      </c>
      <c r="M145" s="1" t="s">
        <v>285</v>
      </c>
      <c r="N145">
        <v>1.57</v>
      </c>
      <c r="O145" s="3">
        <v>9.2999999999999999E-2</v>
      </c>
      <c r="P145" s="3">
        <v>1.2E-2</v>
      </c>
      <c r="Q145" s="3">
        <v>0.64</v>
      </c>
      <c r="R145" s="3">
        <v>0.745</v>
      </c>
      <c r="S145" s="3">
        <v>0.67700000000000005</v>
      </c>
      <c r="T145" s="1" t="s">
        <v>88</v>
      </c>
      <c r="U145" s="5">
        <f t="shared" si="30"/>
        <v>2</v>
      </c>
      <c r="V145" s="5">
        <f t="shared" si="31"/>
        <v>3</v>
      </c>
      <c r="W145" s="5">
        <f t="shared" si="33"/>
        <v>2</v>
      </c>
      <c r="X145" s="5">
        <f t="shared" si="34"/>
        <v>3</v>
      </c>
      <c r="Y145" s="3">
        <v>0.57699999999999996</v>
      </c>
      <c r="Z145" s="3">
        <v>0.438</v>
      </c>
      <c r="AA145" s="3">
        <v>1.0999999999999999E-2</v>
      </c>
      <c r="AB145" s="3">
        <v>0.38</v>
      </c>
      <c r="AC145" s="3">
        <v>0.51300000000000001</v>
      </c>
      <c r="AD145" s="1" t="s">
        <v>52</v>
      </c>
      <c r="AE145" s="5">
        <f t="shared" si="35"/>
        <v>4</v>
      </c>
      <c r="AF145" s="5">
        <f t="shared" si="36"/>
        <v>8</v>
      </c>
      <c r="AG145">
        <v>175</v>
      </c>
      <c r="AH145">
        <v>8</v>
      </c>
      <c r="AI145">
        <v>1</v>
      </c>
      <c r="AJ145">
        <v>86</v>
      </c>
      <c r="AK145">
        <f t="shared" si="32"/>
        <v>89</v>
      </c>
      <c r="AL145">
        <v>55</v>
      </c>
      <c r="AM145">
        <v>31</v>
      </c>
      <c r="AN145">
        <v>1</v>
      </c>
      <c r="AO145" s="1" t="s">
        <v>312</v>
      </c>
    </row>
    <row r="146" spans="1:41" x14ac:dyDescent="0.35">
      <c r="A146" s="2">
        <v>43850</v>
      </c>
      <c r="B146" t="s">
        <v>346</v>
      </c>
      <c r="C146">
        <v>5</v>
      </c>
      <c r="D146" t="s">
        <v>35</v>
      </c>
      <c r="E146" t="s">
        <v>54</v>
      </c>
      <c r="F146">
        <v>2</v>
      </c>
      <c r="G146">
        <v>71</v>
      </c>
      <c r="H146">
        <v>1</v>
      </c>
      <c r="I146">
        <v>2</v>
      </c>
      <c r="K146" t="s">
        <v>37</v>
      </c>
      <c r="L146" t="s">
        <v>148</v>
      </c>
      <c r="M146" s="1" t="s">
        <v>439</v>
      </c>
      <c r="N146">
        <v>3.46</v>
      </c>
      <c r="O146" s="3">
        <v>0.27400000000000002</v>
      </c>
      <c r="P146" s="3">
        <v>3.2000000000000001E-2</v>
      </c>
      <c r="Q146" s="3">
        <v>0.74199999999999999</v>
      </c>
      <c r="R146" s="3">
        <v>0.93500000000000005</v>
      </c>
      <c r="S146" s="3">
        <v>0.68799999999999994</v>
      </c>
      <c r="T146" s="1" t="s">
        <v>84</v>
      </c>
      <c r="U146" s="5">
        <f t="shared" si="30"/>
        <v>1</v>
      </c>
      <c r="V146" s="5">
        <f t="shared" si="31"/>
        <v>1</v>
      </c>
      <c r="W146" s="5">
        <f t="shared" si="33"/>
        <v>1</v>
      </c>
      <c r="X146" s="5">
        <f t="shared" si="34"/>
        <v>1</v>
      </c>
      <c r="Y146" s="3">
        <v>0.64</v>
      </c>
      <c r="Z146" s="3">
        <v>0.44600000000000001</v>
      </c>
      <c r="AA146" s="3">
        <v>1.4E-2</v>
      </c>
      <c r="AB146" s="3">
        <v>0.32600000000000001</v>
      </c>
      <c r="AC146" s="3">
        <v>0.61299999999999999</v>
      </c>
      <c r="AD146" s="1" t="s">
        <v>107</v>
      </c>
      <c r="AE146" s="5">
        <f t="shared" si="35"/>
        <v>5</v>
      </c>
      <c r="AF146" s="5">
        <f t="shared" si="36"/>
        <v>6</v>
      </c>
      <c r="AG146">
        <v>136</v>
      </c>
      <c r="AH146">
        <v>17</v>
      </c>
      <c r="AI146">
        <v>2</v>
      </c>
      <c r="AJ146">
        <v>62</v>
      </c>
      <c r="AK146">
        <f t="shared" si="32"/>
        <v>74</v>
      </c>
      <c r="AL146">
        <v>46</v>
      </c>
      <c r="AM146">
        <v>16</v>
      </c>
      <c r="AN146">
        <v>1</v>
      </c>
      <c r="AO146" s="1" t="s">
        <v>440</v>
      </c>
    </row>
    <row r="147" spans="1:41" x14ac:dyDescent="0.35">
      <c r="A147" s="2">
        <v>43850</v>
      </c>
      <c r="B147" t="s">
        <v>346</v>
      </c>
      <c r="C147">
        <v>5</v>
      </c>
      <c r="D147" t="s">
        <v>35</v>
      </c>
      <c r="E147" t="s">
        <v>128</v>
      </c>
      <c r="F147">
        <v>2</v>
      </c>
      <c r="G147">
        <v>146</v>
      </c>
      <c r="H147">
        <v>1</v>
      </c>
      <c r="I147">
        <v>2</v>
      </c>
      <c r="J147" t="s">
        <v>174</v>
      </c>
      <c r="K147" t="s">
        <v>37</v>
      </c>
      <c r="L147" t="s">
        <v>441</v>
      </c>
      <c r="M147" s="1" t="s">
        <v>130</v>
      </c>
      <c r="N147">
        <v>2.64</v>
      </c>
      <c r="O147" s="3">
        <v>0.25</v>
      </c>
      <c r="P147" s="3">
        <v>7.8E-2</v>
      </c>
      <c r="Q147" s="3">
        <v>0.71899999999999997</v>
      </c>
      <c r="R147" s="3">
        <v>0.93500000000000005</v>
      </c>
      <c r="S147" s="3">
        <v>0.55600000000000005</v>
      </c>
      <c r="T147" s="1" t="s">
        <v>57</v>
      </c>
      <c r="U147" s="5">
        <f t="shared" si="30"/>
        <v>0</v>
      </c>
      <c r="V147" s="5">
        <f t="shared" si="31"/>
        <v>0</v>
      </c>
      <c r="W147" s="5">
        <f t="shared" si="33"/>
        <v>0</v>
      </c>
      <c r="X147" s="5">
        <f t="shared" si="34"/>
        <v>0</v>
      </c>
      <c r="Y147" s="3">
        <v>0.624</v>
      </c>
      <c r="Z147" s="3">
        <v>0.45500000000000002</v>
      </c>
      <c r="AA147" s="3">
        <v>0.11700000000000001</v>
      </c>
      <c r="AB147" s="3">
        <v>0.34</v>
      </c>
      <c r="AC147" s="3">
        <v>0.66700000000000004</v>
      </c>
      <c r="AD147" s="1" t="s">
        <v>117</v>
      </c>
      <c r="AE147" s="5">
        <f t="shared" si="35"/>
        <v>5</v>
      </c>
      <c r="AF147" s="5">
        <f t="shared" si="36"/>
        <v>9</v>
      </c>
      <c r="AG147">
        <v>141</v>
      </c>
      <c r="AH147">
        <v>16</v>
      </c>
      <c r="AI147">
        <v>5</v>
      </c>
      <c r="AJ147">
        <v>64</v>
      </c>
      <c r="AK147">
        <f t="shared" si="32"/>
        <v>77</v>
      </c>
      <c r="AL147">
        <v>46</v>
      </c>
      <c r="AM147">
        <v>18</v>
      </c>
      <c r="AN147">
        <v>9</v>
      </c>
      <c r="AO147" s="1" t="s">
        <v>442</v>
      </c>
    </row>
    <row r="148" spans="1:41" x14ac:dyDescent="0.35">
      <c r="A148" s="2">
        <v>43850</v>
      </c>
      <c r="B148" t="s">
        <v>346</v>
      </c>
      <c r="C148">
        <v>5</v>
      </c>
      <c r="D148" t="s">
        <v>35</v>
      </c>
      <c r="E148" t="s">
        <v>133</v>
      </c>
      <c r="F148">
        <v>2</v>
      </c>
      <c r="G148">
        <v>37</v>
      </c>
      <c r="H148">
        <v>1</v>
      </c>
      <c r="I148">
        <v>2</v>
      </c>
      <c r="K148" t="s">
        <v>37</v>
      </c>
      <c r="L148" t="s">
        <v>220</v>
      </c>
      <c r="M148" s="1" t="s">
        <v>443</v>
      </c>
      <c r="N148">
        <v>1.4</v>
      </c>
      <c r="O148" s="3">
        <v>0.152</v>
      </c>
      <c r="P148" s="3">
        <v>3.3000000000000002E-2</v>
      </c>
      <c r="Q148" s="3">
        <v>0.65200000000000002</v>
      </c>
      <c r="R148" s="3">
        <v>0.76700000000000002</v>
      </c>
      <c r="S148" s="3">
        <v>0.5</v>
      </c>
      <c r="T148" s="1" t="s">
        <v>58</v>
      </c>
      <c r="U148" s="5">
        <f t="shared" si="30"/>
        <v>1</v>
      </c>
      <c r="V148" s="5">
        <f t="shared" si="31"/>
        <v>5</v>
      </c>
      <c r="W148" s="5">
        <f t="shared" si="33"/>
        <v>1</v>
      </c>
      <c r="X148" s="5">
        <f t="shared" si="34"/>
        <v>5</v>
      </c>
      <c r="Y148" s="3">
        <v>0.55400000000000005</v>
      </c>
      <c r="Z148" s="3">
        <v>0.45500000000000002</v>
      </c>
      <c r="AA148" s="3">
        <v>0.11600000000000001</v>
      </c>
      <c r="AB148" s="3">
        <v>0.34899999999999998</v>
      </c>
      <c r="AC148" s="3">
        <v>0.59199999999999997</v>
      </c>
      <c r="AD148" s="1" t="s">
        <v>319</v>
      </c>
      <c r="AE148" s="5">
        <f t="shared" si="35"/>
        <v>7</v>
      </c>
      <c r="AF148" s="5">
        <f t="shared" si="36"/>
        <v>11</v>
      </c>
      <c r="AG148">
        <v>204</v>
      </c>
      <c r="AH148">
        <v>14</v>
      </c>
      <c r="AI148">
        <v>3</v>
      </c>
      <c r="AJ148">
        <v>92</v>
      </c>
      <c r="AK148">
        <f t="shared" si="32"/>
        <v>112</v>
      </c>
      <c r="AL148">
        <v>60</v>
      </c>
      <c r="AM148">
        <v>32</v>
      </c>
      <c r="AN148">
        <v>13</v>
      </c>
      <c r="AO148" s="1" t="s">
        <v>247</v>
      </c>
    </row>
    <row r="149" spans="1:41" x14ac:dyDescent="0.35">
      <c r="A149" s="2">
        <v>43836</v>
      </c>
      <c r="B149" t="s">
        <v>361</v>
      </c>
      <c r="C149">
        <v>3</v>
      </c>
      <c r="D149" t="s">
        <v>35</v>
      </c>
      <c r="E149" t="s">
        <v>61</v>
      </c>
      <c r="F149">
        <v>2</v>
      </c>
      <c r="G149">
        <v>1</v>
      </c>
      <c r="H149">
        <v>1</v>
      </c>
      <c r="K149" t="s">
        <v>37</v>
      </c>
      <c r="L149" t="s">
        <v>140</v>
      </c>
      <c r="M149" s="1" t="s">
        <v>326</v>
      </c>
      <c r="N149">
        <v>1.63</v>
      </c>
      <c r="O149" s="3">
        <v>0.188</v>
      </c>
      <c r="P149" s="3">
        <v>3.1E-2</v>
      </c>
      <c r="Q149" s="3">
        <v>0.76600000000000001</v>
      </c>
      <c r="R149" s="3">
        <v>0.83699999999999997</v>
      </c>
      <c r="S149" s="3">
        <v>0.6</v>
      </c>
      <c r="T149" s="1" t="s">
        <v>178</v>
      </c>
      <c r="U149" s="5">
        <f t="shared" si="30"/>
        <v>5</v>
      </c>
      <c r="V149" s="5">
        <f t="shared" si="31"/>
        <v>5</v>
      </c>
      <c r="W149" s="5">
        <f t="shared" si="33"/>
        <v>5</v>
      </c>
      <c r="X149" s="5">
        <f t="shared" si="34"/>
        <v>5</v>
      </c>
      <c r="Y149" s="3">
        <v>0.56000000000000005</v>
      </c>
      <c r="Z149" s="3">
        <v>0.35699999999999998</v>
      </c>
      <c r="AA149" s="3">
        <v>7.0999999999999994E-2</v>
      </c>
      <c r="AB149" s="3">
        <v>0.23499999999999999</v>
      </c>
      <c r="AC149" s="3">
        <v>0.68400000000000005</v>
      </c>
      <c r="AD149" s="1" t="s">
        <v>444</v>
      </c>
      <c r="AE149" s="5">
        <f t="shared" si="35"/>
        <v>2</v>
      </c>
      <c r="AF149" s="5">
        <f t="shared" si="36"/>
        <v>8</v>
      </c>
      <c r="AG149">
        <v>134</v>
      </c>
      <c r="AH149">
        <v>12</v>
      </c>
      <c r="AI149">
        <v>2</v>
      </c>
      <c r="AJ149">
        <v>64</v>
      </c>
      <c r="AK149">
        <f t="shared" si="32"/>
        <v>70</v>
      </c>
      <c r="AL149">
        <v>49</v>
      </c>
      <c r="AM149">
        <v>15</v>
      </c>
      <c r="AN149">
        <v>5</v>
      </c>
      <c r="AO149" s="1" t="s">
        <v>320</v>
      </c>
    </row>
    <row r="150" spans="1:41" x14ac:dyDescent="0.35">
      <c r="A150" s="2">
        <v>43836</v>
      </c>
      <c r="B150" t="s">
        <v>361</v>
      </c>
      <c r="C150">
        <v>3</v>
      </c>
      <c r="D150" t="s">
        <v>35</v>
      </c>
      <c r="E150" t="s">
        <v>36</v>
      </c>
      <c r="F150">
        <v>2</v>
      </c>
      <c r="G150">
        <v>5</v>
      </c>
      <c r="H150">
        <v>1</v>
      </c>
      <c r="K150" t="s">
        <v>37</v>
      </c>
      <c r="L150" t="s">
        <v>65</v>
      </c>
      <c r="M150" s="1" t="s">
        <v>445</v>
      </c>
      <c r="N150">
        <v>1.17</v>
      </c>
      <c r="O150" s="3">
        <v>3.5999999999999997E-2</v>
      </c>
      <c r="P150" s="3">
        <v>4.4999999999999998E-2</v>
      </c>
      <c r="Q150" s="3">
        <v>0.67600000000000005</v>
      </c>
      <c r="R150" s="3">
        <v>0.70699999999999996</v>
      </c>
      <c r="S150" s="3">
        <v>0.44400000000000001</v>
      </c>
      <c r="T150" s="1" t="s">
        <v>258</v>
      </c>
      <c r="U150" s="5">
        <f t="shared" si="30"/>
        <v>8</v>
      </c>
      <c r="V150" s="5">
        <f t="shared" si="31"/>
        <v>11</v>
      </c>
      <c r="W150" s="5">
        <f t="shared" si="33"/>
        <v>8</v>
      </c>
      <c r="X150" s="5">
        <f t="shared" si="34"/>
        <v>11</v>
      </c>
      <c r="Y150" s="3">
        <v>0.53400000000000003</v>
      </c>
      <c r="Z150" s="3">
        <v>0.44400000000000001</v>
      </c>
      <c r="AA150" s="3">
        <v>5.6000000000000001E-2</v>
      </c>
      <c r="AB150" s="3">
        <v>0.38600000000000001</v>
      </c>
      <c r="AC150" s="3">
        <v>0.51</v>
      </c>
      <c r="AD150" s="1" t="s">
        <v>47</v>
      </c>
      <c r="AE150" s="5">
        <f t="shared" si="35"/>
        <v>5</v>
      </c>
      <c r="AF150" s="5">
        <f t="shared" si="36"/>
        <v>11</v>
      </c>
      <c r="AG150">
        <v>219</v>
      </c>
      <c r="AH150">
        <v>4</v>
      </c>
      <c r="AI150">
        <v>5</v>
      </c>
      <c r="AJ150">
        <v>111</v>
      </c>
      <c r="AK150">
        <f t="shared" si="32"/>
        <v>108</v>
      </c>
      <c r="AL150">
        <v>75</v>
      </c>
      <c r="AM150">
        <v>36</v>
      </c>
      <c r="AN150">
        <v>6</v>
      </c>
      <c r="AO150" s="1" t="s">
        <v>446</v>
      </c>
    </row>
    <row r="151" spans="1:41" x14ac:dyDescent="0.35">
      <c r="A151" s="2">
        <v>43836</v>
      </c>
      <c r="B151" t="s">
        <v>361</v>
      </c>
      <c r="C151">
        <v>3</v>
      </c>
      <c r="D151" t="s">
        <v>35</v>
      </c>
      <c r="E151" t="s">
        <v>43</v>
      </c>
      <c r="F151">
        <v>2</v>
      </c>
      <c r="G151">
        <v>14</v>
      </c>
      <c r="H151">
        <v>1</v>
      </c>
      <c r="K151" t="s">
        <v>37</v>
      </c>
      <c r="L151" t="s">
        <v>280</v>
      </c>
      <c r="M151" s="1" t="s">
        <v>447</v>
      </c>
      <c r="N151">
        <v>1.04</v>
      </c>
      <c r="O151" s="3">
        <v>3.7999999999999999E-2</v>
      </c>
      <c r="P151" s="3">
        <v>7.4999999999999997E-2</v>
      </c>
      <c r="Q151" s="3">
        <v>0.60399999999999998</v>
      </c>
      <c r="R151" s="3">
        <v>0.71899999999999997</v>
      </c>
      <c r="S151" s="3">
        <v>0.57099999999999995</v>
      </c>
      <c r="T151" s="1" t="s">
        <v>162</v>
      </c>
      <c r="U151" s="5">
        <f t="shared" si="30"/>
        <v>5</v>
      </c>
      <c r="V151" s="5">
        <f t="shared" si="31"/>
        <v>7</v>
      </c>
      <c r="W151" s="5">
        <f t="shared" si="33"/>
        <v>5</v>
      </c>
      <c r="X151" s="5">
        <f t="shared" si="34"/>
        <v>7</v>
      </c>
      <c r="Y151" s="3">
        <v>0.52400000000000002</v>
      </c>
      <c r="Z151" s="3">
        <v>0.35299999999999998</v>
      </c>
      <c r="AA151" s="3">
        <v>0.17599999999999999</v>
      </c>
      <c r="AB151" s="3">
        <v>0.182</v>
      </c>
      <c r="AC151" s="3">
        <v>0.53700000000000003</v>
      </c>
      <c r="AD151" s="1" t="s">
        <v>71</v>
      </c>
      <c r="AE151" s="5">
        <f t="shared" si="35"/>
        <v>3</v>
      </c>
      <c r="AF151" s="5">
        <f t="shared" si="36"/>
        <v>5</v>
      </c>
      <c r="AG151">
        <v>191</v>
      </c>
      <c r="AH151">
        <v>4</v>
      </c>
      <c r="AI151">
        <v>8</v>
      </c>
      <c r="AJ151">
        <v>106</v>
      </c>
      <c r="AK151">
        <f t="shared" si="32"/>
        <v>85</v>
      </c>
      <c r="AL151">
        <v>64</v>
      </c>
      <c r="AM151">
        <v>42</v>
      </c>
      <c r="AN151">
        <v>15</v>
      </c>
      <c r="AO151" s="1" t="s">
        <v>448</v>
      </c>
    </row>
    <row r="152" spans="1:41" x14ac:dyDescent="0.35">
      <c r="A152" s="2">
        <v>43836</v>
      </c>
      <c r="B152" t="s">
        <v>361</v>
      </c>
      <c r="C152">
        <v>3</v>
      </c>
      <c r="D152" t="s">
        <v>35</v>
      </c>
      <c r="E152" t="s">
        <v>98</v>
      </c>
      <c r="F152">
        <v>2</v>
      </c>
      <c r="G152">
        <v>9</v>
      </c>
      <c r="H152">
        <v>1</v>
      </c>
      <c r="K152" t="s">
        <v>37</v>
      </c>
      <c r="L152" t="s">
        <v>177</v>
      </c>
      <c r="M152" s="1" t="s">
        <v>164</v>
      </c>
      <c r="N152">
        <v>1.27</v>
      </c>
      <c r="O152" s="3">
        <v>0</v>
      </c>
      <c r="P152" s="3">
        <v>7.0999999999999994E-2</v>
      </c>
      <c r="Q152" s="3">
        <v>0.51400000000000001</v>
      </c>
      <c r="R152" s="3">
        <v>0.72199999999999998</v>
      </c>
      <c r="S152" s="3">
        <v>0.58799999999999997</v>
      </c>
      <c r="T152" s="1" t="s">
        <v>305</v>
      </c>
      <c r="U152" s="5">
        <f t="shared" si="30"/>
        <v>9</v>
      </c>
      <c r="V152" s="5">
        <f t="shared" si="31"/>
        <v>9</v>
      </c>
      <c r="W152" s="5">
        <f t="shared" si="33"/>
        <v>9</v>
      </c>
      <c r="X152" s="5">
        <f t="shared" si="34"/>
        <v>9</v>
      </c>
      <c r="Y152" s="3">
        <v>0.56000000000000005</v>
      </c>
      <c r="Z152" s="3">
        <v>0.436</v>
      </c>
      <c r="AA152" s="3">
        <v>9.0999999999999998E-2</v>
      </c>
      <c r="AB152" s="3">
        <v>0.316</v>
      </c>
      <c r="AC152" s="3">
        <v>0.70599999999999996</v>
      </c>
      <c r="AD152" s="1" t="s">
        <v>179</v>
      </c>
      <c r="AE152" s="5">
        <f t="shared" si="35"/>
        <v>3</v>
      </c>
      <c r="AF152" s="5">
        <f t="shared" si="36"/>
        <v>3</v>
      </c>
      <c r="AG152">
        <v>125</v>
      </c>
      <c r="AH152">
        <v>0</v>
      </c>
      <c r="AI152">
        <v>5</v>
      </c>
      <c r="AJ152">
        <v>70</v>
      </c>
      <c r="AK152">
        <f t="shared" si="32"/>
        <v>55</v>
      </c>
      <c r="AL152">
        <v>36</v>
      </c>
      <c r="AM152">
        <v>34</v>
      </c>
      <c r="AN152">
        <v>5</v>
      </c>
      <c r="AO152" s="1" t="s">
        <v>360</v>
      </c>
    </row>
    <row r="153" spans="1:41" x14ac:dyDescent="0.35">
      <c r="A153" s="2">
        <v>43836</v>
      </c>
      <c r="B153" t="s">
        <v>361</v>
      </c>
      <c r="C153">
        <v>3</v>
      </c>
      <c r="D153" t="s">
        <v>35</v>
      </c>
      <c r="E153" t="s">
        <v>98</v>
      </c>
      <c r="F153">
        <v>2</v>
      </c>
      <c r="G153">
        <v>147</v>
      </c>
      <c r="H153">
        <v>1</v>
      </c>
      <c r="K153" t="s">
        <v>37</v>
      </c>
      <c r="L153" t="s">
        <v>292</v>
      </c>
      <c r="M153" s="1" t="s">
        <v>449</v>
      </c>
      <c r="N153">
        <v>1.57</v>
      </c>
      <c r="O153" s="3">
        <v>0.13500000000000001</v>
      </c>
      <c r="P153" s="3">
        <v>1.4E-2</v>
      </c>
      <c r="Q153" s="3">
        <v>0.74299999999999999</v>
      </c>
      <c r="R153" s="3">
        <v>0.78200000000000003</v>
      </c>
      <c r="S153" s="3">
        <v>0.68400000000000005</v>
      </c>
      <c r="T153" s="1" t="s">
        <v>122</v>
      </c>
      <c r="U153" s="5">
        <f t="shared" si="30"/>
        <v>3</v>
      </c>
      <c r="V153" s="5">
        <f t="shared" si="31"/>
        <v>4</v>
      </c>
      <c r="W153" s="5">
        <f t="shared" si="33"/>
        <v>3</v>
      </c>
      <c r="X153" s="5">
        <f t="shared" si="34"/>
        <v>4</v>
      </c>
      <c r="Y153" s="3">
        <v>0.53600000000000003</v>
      </c>
      <c r="Z153" s="3">
        <v>0.38100000000000001</v>
      </c>
      <c r="AA153" s="3">
        <v>0.16200000000000001</v>
      </c>
      <c r="AB153" s="3">
        <v>0.26800000000000002</v>
      </c>
      <c r="AC153" s="3">
        <v>0.61799999999999999</v>
      </c>
      <c r="AD153" s="1" t="s">
        <v>450</v>
      </c>
      <c r="AE153" s="5">
        <f t="shared" si="35"/>
        <v>1</v>
      </c>
      <c r="AF153" s="5">
        <f t="shared" si="36"/>
        <v>8</v>
      </c>
      <c r="AG153">
        <v>179</v>
      </c>
      <c r="AH153">
        <v>10</v>
      </c>
      <c r="AI153">
        <v>1</v>
      </c>
      <c r="AJ153">
        <v>74</v>
      </c>
      <c r="AK153">
        <f t="shared" si="32"/>
        <v>105</v>
      </c>
      <c r="AL153">
        <v>55</v>
      </c>
      <c r="AM153">
        <v>19</v>
      </c>
      <c r="AN153">
        <v>17</v>
      </c>
      <c r="AO153" s="1" t="s">
        <v>42</v>
      </c>
    </row>
    <row r="154" spans="1:41" x14ac:dyDescent="0.35">
      <c r="A154" s="2">
        <v>43836</v>
      </c>
      <c r="B154" t="s">
        <v>361</v>
      </c>
      <c r="C154">
        <v>3</v>
      </c>
      <c r="D154" t="s">
        <v>35</v>
      </c>
      <c r="E154" t="s">
        <v>98</v>
      </c>
      <c r="F154">
        <v>2</v>
      </c>
      <c r="G154">
        <v>33</v>
      </c>
      <c r="H154">
        <v>1</v>
      </c>
      <c r="K154" t="s">
        <v>37</v>
      </c>
      <c r="L154" t="s">
        <v>78</v>
      </c>
      <c r="M154" s="1" t="s">
        <v>209</v>
      </c>
      <c r="N154">
        <v>1.38</v>
      </c>
      <c r="O154" s="3">
        <v>5.7000000000000002E-2</v>
      </c>
      <c r="P154" s="3">
        <v>7.4999999999999997E-2</v>
      </c>
      <c r="Q154" s="3">
        <v>0.56599999999999995</v>
      </c>
      <c r="R154" s="3">
        <v>0.86699999999999999</v>
      </c>
      <c r="S154" s="3">
        <v>0.47799999999999998</v>
      </c>
      <c r="T154" s="1" t="s">
        <v>70</v>
      </c>
      <c r="U154" s="5">
        <f t="shared" si="30"/>
        <v>1</v>
      </c>
      <c r="V154" s="5">
        <f t="shared" si="31"/>
        <v>2</v>
      </c>
      <c r="W154" s="5">
        <f t="shared" si="33"/>
        <v>1</v>
      </c>
      <c r="X154" s="5">
        <f t="shared" si="34"/>
        <v>2</v>
      </c>
      <c r="Y154" s="3">
        <v>0.56399999999999995</v>
      </c>
      <c r="Z154" s="3">
        <v>0.41699999999999998</v>
      </c>
      <c r="AA154" s="3">
        <v>0.125</v>
      </c>
      <c r="AB154" s="3">
        <v>0.32</v>
      </c>
      <c r="AC154" s="3">
        <v>0.52200000000000002</v>
      </c>
      <c r="AD154" s="1" t="s">
        <v>413</v>
      </c>
      <c r="AE154" s="5">
        <f t="shared" si="35"/>
        <v>4</v>
      </c>
      <c r="AF154" s="5">
        <f t="shared" si="36"/>
        <v>4</v>
      </c>
      <c r="AG154">
        <v>101</v>
      </c>
      <c r="AH154">
        <v>3</v>
      </c>
      <c r="AI154">
        <v>4</v>
      </c>
      <c r="AJ154">
        <v>53</v>
      </c>
      <c r="AK154">
        <f t="shared" si="32"/>
        <v>48</v>
      </c>
      <c r="AL154">
        <v>30</v>
      </c>
      <c r="AM154">
        <v>23</v>
      </c>
      <c r="AN154">
        <v>6</v>
      </c>
      <c r="AO154" s="1" t="s">
        <v>223</v>
      </c>
    </row>
    <row r="155" spans="1:41" x14ac:dyDescent="0.35">
      <c r="A155" s="2">
        <v>43791</v>
      </c>
      <c r="B155" t="s">
        <v>451</v>
      </c>
      <c r="C155">
        <v>3</v>
      </c>
      <c r="D155" t="s">
        <v>35</v>
      </c>
      <c r="E155" t="s">
        <v>98</v>
      </c>
      <c r="F155">
        <v>2</v>
      </c>
      <c r="G155">
        <v>17</v>
      </c>
      <c r="H155">
        <v>1</v>
      </c>
      <c r="K155" t="s">
        <v>37</v>
      </c>
      <c r="L155" t="s">
        <v>50</v>
      </c>
      <c r="M155" s="1" t="s">
        <v>209</v>
      </c>
      <c r="N155">
        <v>1.53</v>
      </c>
      <c r="O155" s="3">
        <v>0.20399999999999999</v>
      </c>
      <c r="P155" s="3">
        <v>0</v>
      </c>
      <c r="Q155" s="3">
        <v>0.70399999999999996</v>
      </c>
      <c r="R155" s="3">
        <v>0.81599999999999995</v>
      </c>
      <c r="S155" s="3">
        <v>0.5</v>
      </c>
      <c r="T155" s="1" t="s">
        <v>75</v>
      </c>
      <c r="U155" s="5">
        <f t="shared" si="30"/>
        <v>2</v>
      </c>
      <c r="V155" s="5">
        <f t="shared" si="31"/>
        <v>2</v>
      </c>
      <c r="W155" s="5">
        <f t="shared" si="33"/>
        <v>2</v>
      </c>
      <c r="X155" s="5">
        <f t="shared" si="34"/>
        <v>2</v>
      </c>
      <c r="Y155" s="3">
        <v>0.57399999999999995</v>
      </c>
      <c r="Z155" s="3">
        <v>0.42599999999999999</v>
      </c>
      <c r="AA155" s="3">
        <v>7.3999999999999996E-2</v>
      </c>
      <c r="AB155" s="3">
        <v>0.371</v>
      </c>
      <c r="AC155" s="3">
        <v>0.52600000000000002</v>
      </c>
      <c r="AD155" s="1" t="s">
        <v>122</v>
      </c>
      <c r="AE155" s="5">
        <f t="shared" si="35"/>
        <v>3</v>
      </c>
      <c r="AF155" s="5">
        <f t="shared" si="36"/>
        <v>4</v>
      </c>
      <c r="AG155">
        <v>108</v>
      </c>
      <c r="AH155">
        <v>11</v>
      </c>
      <c r="AI155">
        <v>0</v>
      </c>
      <c r="AJ155">
        <v>54</v>
      </c>
      <c r="AK155">
        <f t="shared" si="32"/>
        <v>54</v>
      </c>
      <c r="AL155">
        <v>38</v>
      </c>
      <c r="AM155">
        <v>16</v>
      </c>
      <c r="AN155">
        <v>4</v>
      </c>
      <c r="AO155" s="1" t="s">
        <v>48</v>
      </c>
    </row>
    <row r="156" spans="1:41" x14ac:dyDescent="0.35">
      <c r="A156" s="2">
        <v>43790</v>
      </c>
      <c r="B156" t="s">
        <v>452</v>
      </c>
      <c r="C156">
        <v>3</v>
      </c>
      <c r="D156" t="s">
        <v>35</v>
      </c>
      <c r="E156" t="s">
        <v>98</v>
      </c>
      <c r="F156">
        <v>2</v>
      </c>
      <c r="G156">
        <v>24</v>
      </c>
      <c r="H156">
        <v>1</v>
      </c>
      <c r="K156" t="s">
        <v>37</v>
      </c>
      <c r="L156" t="s">
        <v>453</v>
      </c>
      <c r="M156" s="1" t="s">
        <v>209</v>
      </c>
      <c r="N156">
        <v>1.67</v>
      </c>
      <c r="O156" s="3">
        <v>5.7000000000000002E-2</v>
      </c>
      <c r="P156" s="3">
        <v>3.7999999999999999E-2</v>
      </c>
      <c r="Q156" s="3">
        <v>0.623</v>
      </c>
      <c r="R156" s="3">
        <v>0.75800000000000001</v>
      </c>
      <c r="S156" s="3">
        <v>0.7</v>
      </c>
      <c r="T156" s="1" t="s">
        <v>75</v>
      </c>
      <c r="U156" s="5">
        <f t="shared" si="30"/>
        <v>2</v>
      </c>
      <c r="V156" s="5">
        <f t="shared" si="31"/>
        <v>2</v>
      </c>
      <c r="W156" s="5">
        <f t="shared" si="33"/>
        <v>2</v>
      </c>
      <c r="X156" s="5">
        <f t="shared" si="34"/>
        <v>2</v>
      </c>
      <c r="Y156" s="3">
        <v>0.57999999999999996</v>
      </c>
      <c r="Z156" s="3">
        <v>0.441</v>
      </c>
      <c r="AA156" s="3">
        <v>0.10199999999999999</v>
      </c>
      <c r="AB156" s="3">
        <v>0.32400000000000001</v>
      </c>
      <c r="AC156" s="3">
        <v>0.63600000000000001</v>
      </c>
      <c r="AD156" s="1" t="s">
        <v>222</v>
      </c>
      <c r="AE156" s="5">
        <f t="shared" si="35"/>
        <v>3</v>
      </c>
      <c r="AF156" s="5">
        <f t="shared" si="36"/>
        <v>6</v>
      </c>
      <c r="AG156">
        <v>112</v>
      </c>
      <c r="AH156">
        <v>3</v>
      </c>
      <c r="AI156">
        <v>2</v>
      </c>
      <c r="AJ156">
        <v>53</v>
      </c>
      <c r="AK156">
        <f t="shared" si="32"/>
        <v>59</v>
      </c>
      <c r="AL156">
        <v>33</v>
      </c>
      <c r="AM156">
        <v>20</v>
      </c>
      <c r="AN156">
        <v>6</v>
      </c>
      <c r="AO156" s="1" t="s">
        <v>454</v>
      </c>
    </row>
    <row r="157" spans="1:41" x14ac:dyDescent="0.35">
      <c r="A157" s="2">
        <v>43789</v>
      </c>
      <c r="B157" t="s">
        <v>455</v>
      </c>
      <c r="C157">
        <v>3</v>
      </c>
      <c r="D157" t="s">
        <v>35</v>
      </c>
      <c r="E157" t="s">
        <v>98</v>
      </c>
      <c r="F157">
        <v>2</v>
      </c>
      <c r="G157">
        <v>73</v>
      </c>
      <c r="H157">
        <v>1</v>
      </c>
      <c r="K157" t="s">
        <v>37</v>
      </c>
      <c r="L157" t="s">
        <v>148</v>
      </c>
      <c r="M157" s="1" t="s">
        <v>431</v>
      </c>
      <c r="N157">
        <v>2.0699999999999998</v>
      </c>
      <c r="O157" s="3">
        <v>0.122</v>
      </c>
      <c r="P157" s="3">
        <v>0</v>
      </c>
      <c r="Q157" s="3">
        <v>0.68300000000000005</v>
      </c>
      <c r="R157" s="3">
        <v>0.82099999999999995</v>
      </c>
      <c r="S157" s="3">
        <v>0.53800000000000003</v>
      </c>
      <c r="T157" s="1" t="s">
        <v>46</v>
      </c>
      <c r="U157" s="5">
        <f t="shared" si="30"/>
        <v>0</v>
      </c>
      <c r="V157" s="5">
        <f t="shared" si="31"/>
        <v>1</v>
      </c>
      <c r="W157" s="5">
        <f t="shared" si="33"/>
        <v>0</v>
      </c>
      <c r="X157" s="5">
        <f t="shared" si="34"/>
        <v>1</v>
      </c>
      <c r="Y157" s="3">
        <v>0.61899999999999999</v>
      </c>
      <c r="Z157" s="3">
        <v>0.55600000000000005</v>
      </c>
      <c r="AA157" s="3">
        <v>0</v>
      </c>
      <c r="AB157" s="3">
        <v>0.51100000000000001</v>
      </c>
      <c r="AC157" s="3">
        <v>0.63</v>
      </c>
      <c r="AD157" s="1" t="s">
        <v>131</v>
      </c>
      <c r="AE157" s="5">
        <f t="shared" si="35"/>
        <v>5</v>
      </c>
      <c r="AF157" s="5">
        <f t="shared" si="36"/>
        <v>13</v>
      </c>
      <c r="AG157">
        <v>113</v>
      </c>
      <c r="AH157">
        <v>5</v>
      </c>
      <c r="AI157">
        <v>0</v>
      </c>
      <c r="AJ157">
        <v>41</v>
      </c>
      <c r="AK157">
        <f t="shared" si="32"/>
        <v>72</v>
      </c>
      <c r="AL157">
        <v>28</v>
      </c>
      <c r="AM157">
        <v>13</v>
      </c>
      <c r="AN157">
        <v>0</v>
      </c>
      <c r="AO157" s="1" t="s">
        <v>456</v>
      </c>
    </row>
    <row r="158" spans="1:41" x14ac:dyDescent="0.35">
      <c r="A158" s="2">
        <v>43780</v>
      </c>
      <c r="B158" t="s">
        <v>227</v>
      </c>
      <c r="C158">
        <v>3</v>
      </c>
      <c r="D158" t="s">
        <v>35</v>
      </c>
      <c r="E158" t="s">
        <v>98</v>
      </c>
      <c r="F158">
        <v>2</v>
      </c>
      <c r="G158">
        <v>3</v>
      </c>
      <c r="H158">
        <v>0</v>
      </c>
      <c r="I158">
        <v>2</v>
      </c>
      <c r="J158">
        <v>3</v>
      </c>
      <c r="K158" t="s">
        <v>435</v>
      </c>
      <c r="L158" t="s">
        <v>37</v>
      </c>
      <c r="M158" s="1" t="s">
        <v>69</v>
      </c>
      <c r="N158">
        <v>0.48</v>
      </c>
      <c r="O158" s="3">
        <v>3.2000000000000001E-2</v>
      </c>
      <c r="P158" s="3">
        <v>4.8000000000000001E-2</v>
      </c>
      <c r="Q158" s="3">
        <v>0.74199999999999999</v>
      </c>
      <c r="R158" s="3">
        <v>0.56499999999999995</v>
      </c>
      <c r="S158" s="3">
        <v>0.438</v>
      </c>
      <c r="T158" s="1" t="s">
        <v>186</v>
      </c>
      <c r="U158" s="5">
        <f t="shared" si="30"/>
        <v>4</v>
      </c>
      <c r="V158" s="5">
        <f t="shared" si="31"/>
        <v>7</v>
      </c>
      <c r="W158" s="5">
        <f t="shared" si="33"/>
        <v>4</v>
      </c>
      <c r="X158" s="5">
        <f t="shared" si="34"/>
        <v>7</v>
      </c>
      <c r="Y158" s="3">
        <v>0.39600000000000002</v>
      </c>
      <c r="Z158" s="3">
        <v>0.224</v>
      </c>
      <c r="AA158" s="3">
        <v>0.245</v>
      </c>
      <c r="AB158" s="3">
        <v>0.19400000000000001</v>
      </c>
      <c r="AC158" s="3">
        <v>0.308</v>
      </c>
      <c r="AD158" s="1" t="s">
        <v>46</v>
      </c>
      <c r="AE158" s="5">
        <f t="shared" si="35"/>
        <v>0</v>
      </c>
      <c r="AF158" s="5">
        <f t="shared" si="36"/>
        <v>1</v>
      </c>
      <c r="AG158">
        <v>111</v>
      </c>
      <c r="AH158">
        <v>2</v>
      </c>
      <c r="AI158">
        <v>3</v>
      </c>
      <c r="AJ158">
        <v>62</v>
      </c>
      <c r="AK158">
        <f t="shared" si="32"/>
        <v>49</v>
      </c>
      <c r="AL158">
        <v>46</v>
      </c>
      <c r="AM158">
        <v>16</v>
      </c>
      <c r="AN158">
        <v>12</v>
      </c>
      <c r="AO158" s="1" t="s">
        <v>242</v>
      </c>
    </row>
    <row r="159" spans="1:41" x14ac:dyDescent="0.35">
      <c r="A159" s="2">
        <v>43780</v>
      </c>
      <c r="B159" t="s">
        <v>227</v>
      </c>
      <c r="C159">
        <v>3</v>
      </c>
      <c r="D159" t="s">
        <v>35</v>
      </c>
      <c r="E159" t="s">
        <v>98</v>
      </c>
      <c r="F159">
        <v>2</v>
      </c>
      <c r="G159">
        <v>5</v>
      </c>
      <c r="H159">
        <v>0</v>
      </c>
      <c r="I159">
        <v>2</v>
      </c>
      <c r="J159">
        <v>5</v>
      </c>
      <c r="K159" t="s">
        <v>365</v>
      </c>
      <c r="L159" t="s">
        <v>37</v>
      </c>
      <c r="M159" s="1" t="s">
        <v>457</v>
      </c>
      <c r="N159">
        <v>1.07</v>
      </c>
      <c r="O159" s="3">
        <v>9.7000000000000003E-2</v>
      </c>
      <c r="P159" s="3">
        <v>3.2000000000000001E-2</v>
      </c>
      <c r="Q159" s="3">
        <v>0.624</v>
      </c>
      <c r="R159" s="3">
        <v>0.72399999999999998</v>
      </c>
      <c r="S159" s="3">
        <v>0.48599999999999999</v>
      </c>
      <c r="T159" s="1" t="s">
        <v>403</v>
      </c>
      <c r="U159" s="5">
        <f t="shared" si="30"/>
        <v>0</v>
      </c>
      <c r="V159" s="5">
        <f t="shared" si="31"/>
        <v>4</v>
      </c>
      <c r="W159" s="5">
        <f t="shared" si="33"/>
        <v>0</v>
      </c>
      <c r="X159" s="5">
        <f t="shared" si="34"/>
        <v>4</v>
      </c>
      <c r="Y159" s="3">
        <v>0.495</v>
      </c>
      <c r="Z159" s="3">
        <v>0.39200000000000002</v>
      </c>
      <c r="AA159" s="3">
        <v>4.8000000000000001E-2</v>
      </c>
      <c r="AB159" s="3">
        <v>0.32400000000000001</v>
      </c>
      <c r="AC159" s="3">
        <v>0.48099999999999998</v>
      </c>
      <c r="AD159" s="1" t="s">
        <v>399</v>
      </c>
      <c r="AE159" s="5">
        <f t="shared" si="35"/>
        <v>3</v>
      </c>
      <c r="AF159" s="5">
        <f t="shared" si="36"/>
        <v>9</v>
      </c>
      <c r="AG159">
        <v>218</v>
      </c>
      <c r="AH159">
        <v>9</v>
      </c>
      <c r="AI159">
        <v>3</v>
      </c>
      <c r="AJ159">
        <v>93</v>
      </c>
      <c r="AK159">
        <f t="shared" si="32"/>
        <v>125</v>
      </c>
      <c r="AL159">
        <v>58</v>
      </c>
      <c r="AM159">
        <v>35</v>
      </c>
      <c r="AN159">
        <v>6</v>
      </c>
      <c r="AO159" s="1" t="s">
        <v>446</v>
      </c>
    </row>
    <row r="160" spans="1:41" x14ac:dyDescent="0.35">
      <c r="A160" s="2">
        <v>43780</v>
      </c>
      <c r="B160" t="s">
        <v>227</v>
      </c>
      <c r="C160">
        <v>3</v>
      </c>
      <c r="D160" t="s">
        <v>35</v>
      </c>
      <c r="E160" t="s">
        <v>98</v>
      </c>
      <c r="F160">
        <v>2</v>
      </c>
      <c r="G160">
        <v>8</v>
      </c>
      <c r="H160">
        <v>1</v>
      </c>
      <c r="I160">
        <v>2</v>
      </c>
      <c r="J160">
        <v>8</v>
      </c>
      <c r="K160" t="s">
        <v>37</v>
      </c>
      <c r="L160" t="s">
        <v>252</v>
      </c>
      <c r="M160" s="1" t="s">
        <v>233</v>
      </c>
      <c r="N160">
        <v>2.33</v>
      </c>
      <c r="O160" s="3">
        <v>0.1</v>
      </c>
      <c r="P160" s="3">
        <v>2.5000000000000001E-2</v>
      </c>
      <c r="Q160" s="3">
        <v>0.6</v>
      </c>
      <c r="R160" s="3">
        <v>0.75</v>
      </c>
      <c r="S160" s="3">
        <v>0.75</v>
      </c>
      <c r="T160" s="1" t="s">
        <v>46</v>
      </c>
      <c r="U160" s="5">
        <f t="shared" si="30"/>
        <v>0</v>
      </c>
      <c r="V160" s="5">
        <f t="shared" si="31"/>
        <v>1</v>
      </c>
      <c r="W160" s="5">
        <f t="shared" si="33"/>
        <v>0</v>
      </c>
      <c r="X160" s="5">
        <f t="shared" si="34"/>
        <v>1</v>
      </c>
      <c r="Y160" s="3">
        <v>0.65900000000000003</v>
      </c>
      <c r="Z160" s="3">
        <v>0.58299999999999996</v>
      </c>
      <c r="AA160" s="3">
        <v>8.3000000000000004E-2</v>
      </c>
      <c r="AB160" s="3">
        <v>0.52900000000000003</v>
      </c>
      <c r="AC160" s="3">
        <v>0.71399999999999997</v>
      </c>
      <c r="AD160" s="1" t="s">
        <v>162</v>
      </c>
      <c r="AE160" s="5">
        <f t="shared" si="35"/>
        <v>5</v>
      </c>
      <c r="AF160" s="5">
        <f t="shared" si="36"/>
        <v>7</v>
      </c>
      <c r="AG160">
        <v>88</v>
      </c>
      <c r="AH160">
        <v>4</v>
      </c>
      <c r="AI160">
        <v>1</v>
      </c>
      <c r="AJ160">
        <v>40</v>
      </c>
      <c r="AK160">
        <f t="shared" si="32"/>
        <v>48</v>
      </c>
      <c r="AL160">
        <v>24</v>
      </c>
      <c r="AM160">
        <v>16</v>
      </c>
      <c r="AN160">
        <v>4</v>
      </c>
      <c r="AO160" s="1" t="s">
        <v>458</v>
      </c>
    </row>
    <row r="161" spans="1:41" x14ac:dyDescent="0.35">
      <c r="A161" s="2">
        <v>43766</v>
      </c>
      <c r="B161" t="s">
        <v>236</v>
      </c>
      <c r="C161">
        <v>3</v>
      </c>
      <c r="D161" t="s">
        <v>35</v>
      </c>
      <c r="E161" t="s">
        <v>61</v>
      </c>
      <c r="F161">
        <v>1</v>
      </c>
      <c r="G161">
        <v>28</v>
      </c>
      <c r="H161">
        <v>1</v>
      </c>
      <c r="I161">
        <v>1</v>
      </c>
      <c r="K161" t="s">
        <v>37</v>
      </c>
      <c r="L161" t="s">
        <v>280</v>
      </c>
      <c r="M161" s="1" t="s">
        <v>62</v>
      </c>
      <c r="N161">
        <v>1.92</v>
      </c>
      <c r="O161" s="3">
        <v>3.9E-2</v>
      </c>
      <c r="P161" s="3">
        <v>0.02</v>
      </c>
      <c r="Q161" s="3">
        <v>0.70599999999999996</v>
      </c>
      <c r="R161" s="3">
        <v>0.80600000000000005</v>
      </c>
      <c r="S161" s="3">
        <v>0.8</v>
      </c>
      <c r="T161" s="1" t="s">
        <v>84</v>
      </c>
      <c r="U161" s="5">
        <f t="shared" si="30"/>
        <v>1</v>
      </c>
      <c r="V161" s="5">
        <f t="shared" si="31"/>
        <v>1</v>
      </c>
      <c r="W161" s="5">
        <f t="shared" si="33"/>
        <v>1</v>
      </c>
      <c r="X161" s="5">
        <f t="shared" si="34"/>
        <v>1</v>
      </c>
      <c r="Y161" s="3">
        <v>0.58699999999999997</v>
      </c>
      <c r="Z161" s="3">
        <v>0.377</v>
      </c>
      <c r="AA161" s="3">
        <v>0.20799999999999999</v>
      </c>
      <c r="AB161" s="3">
        <v>0.16700000000000001</v>
      </c>
      <c r="AC161" s="3">
        <v>0.82399999999999995</v>
      </c>
      <c r="AD161" s="1" t="s">
        <v>108</v>
      </c>
      <c r="AE161" s="5">
        <f t="shared" si="35"/>
        <v>2</v>
      </c>
      <c r="AF161" s="5">
        <f t="shared" si="36"/>
        <v>4</v>
      </c>
      <c r="AG161">
        <v>104</v>
      </c>
      <c r="AH161">
        <v>2</v>
      </c>
      <c r="AI161">
        <v>1</v>
      </c>
      <c r="AJ161">
        <v>51</v>
      </c>
      <c r="AK161">
        <f t="shared" si="32"/>
        <v>53</v>
      </c>
      <c r="AL161">
        <v>36</v>
      </c>
      <c r="AM161">
        <v>15</v>
      </c>
      <c r="AN161">
        <v>11</v>
      </c>
      <c r="AO161" s="1" t="s">
        <v>459</v>
      </c>
    </row>
    <row r="162" spans="1:41" x14ac:dyDescent="0.35">
      <c r="A162" s="2">
        <v>43766</v>
      </c>
      <c r="B162" t="s">
        <v>236</v>
      </c>
      <c r="C162">
        <v>3</v>
      </c>
      <c r="D162" t="s">
        <v>35</v>
      </c>
      <c r="E162" t="s">
        <v>36</v>
      </c>
      <c r="F162">
        <v>1</v>
      </c>
      <c r="G162">
        <v>27</v>
      </c>
      <c r="H162">
        <v>1</v>
      </c>
      <c r="I162">
        <v>1</v>
      </c>
      <c r="K162" t="s">
        <v>37</v>
      </c>
      <c r="L162" t="s">
        <v>460</v>
      </c>
      <c r="M162" s="1" t="s">
        <v>461</v>
      </c>
      <c r="N162">
        <v>1.1100000000000001</v>
      </c>
      <c r="O162" s="3">
        <v>8.1000000000000003E-2</v>
      </c>
      <c r="P162" s="3">
        <v>6.5000000000000002E-2</v>
      </c>
      <c r="Q162" s="3">
        <v>0.64500000000000002</v>
      </c>
      <c r="R162" s="3">
        <v>0.85</v>
      </c>
      <c r="S162" s="3">
        <v>0.63600000000000001</v>
      </c>
      <c r="T162" s="1" t="s">
        <v>57</v>
      </c>
      <c r="U162" s="5">
        <f t="shared" si="30"/>
        <v>0</v>
      </c>
      <c r="V162" s="5">
        <f t="shared" si="31"/>
        <v>0</v>
      </c>
      <c r="W162" s="5">
        <f t="shared" si="33"/>
        <v>0</v>
      </c>
      <c r="X162" s="5">
        <f t="shared" si="34"/>
        <v>0</v>
      </c>
      <c r="Y162" s="3">
        <v>0.51600000000000001</v>
      </c>
      <c r="Z162" s="3">
        <v>0.25</v>
      </c>
      <c r="AA162" s="3">
        <v>0.11700000000000001</v>
      </c>
      <c r="AB162" s="3">
        <v>0.2</v>
      </c>
      <c r="AC162" s="3">
        <v>0.35</v>
      </c>
      <c r="AD162" s="1" t="s">
        <v>70</v>
      </c>
      <c r="AE162" s="5">
        <f t="shared" si="35"/>
        <v>1</v>
      </c>
      <c r="AF162" s="5">
        <f t="shared" si="36"/>
        <v>2</v>
      </c>
      <c r="AG162">
        <v>122</v>
      </c>
      <c r="AH162">
        <v>5</v>
      </c>
      <c r="AI162">
        <v>4</v>
      </c>
      <c r="AJ162">
        <v>62</v>
      </c>
      <c r="AK162">
        <f t="shared" si="32"/>
        <v>60</v>
      </c>
      <c r="AL162">
        <v>40</v>
      </c>
      <c r="AM162">
        <v>22</v>
      </c>
      <c r="AN162">
        <v>7</v>
      </c>
      <c r="AO162" s="1" t="s">
        <v>208</v>
      </c>
    </row>
    <row r="163" spans="1:41" x14ac:dyDescent="0.35">
      <c r="A163" s="2">
        <v>43766</v>
      </c>
      <c r="B163" t="s">
        <v>236</v>
      </c>
      <c r="C163">
        <v>3</v>
      </c>
      <c r="D163" t="s">
        <v>35</v>
      </c>
      <c r="E163" t="s">
        <v>43</v>
      </c>
      <c r="F163">
        <v>1</v>
      </c>
      <c r="G163">
        <v>7</v>
      </c>
      <c r="H163">
        <v>1</v>
      </c>
      <c r="I163">
        <v>1</v>
      </c>
      <c r="J163">
        <v>7</v>
      </c>
      <c r="K163" t="s">
        <v>37</v>
      </c>
      <c r="L163" t="s">
        <v>38</v>
      </c>
      <c r="M163" s="1" t="s">
        <v>431</v>
      </c>
      <c r="N163">
        <v>2.33</v>
      </c>
      <c r="O163" s="3">
        <v>0.11899999999999999</v>
      </c>
      <c r="P163" s="3">
        <v>0</v>
      </c>
      <c r="Q163" s="3">
        <v>0.69</v>
      </c>
      <c r="R163" s="3">
        <v>0.79300000000000004</v>
      </c>
      <c r="S163" s="3">
        <v>0.76900000000000002</v>
      </c>
      <c r="T163" s="1" t="s">
        <v>57</v>
      </c>
      <c r="U163" s="5">
        <f t="shared" si="30"/>
        <v>0</v>
      </c>
      <c r="V163" s="5">
        <f t="shared" si="31"/>
        <v>0</v>
      </c>
      <c r="W163" s="5">
        <f t="shared" si="33"/>
        <v>0</v>
      </c>
      <c r="X163" s="5">
        <f t="shared" si="34"/>
        <v>0</v>
      </c>
      <c r="Y163" s="3">
        <v>0.64300000000000002</v>
      </c>
      <c r="Z163" s="3">
        <v>0.5</v>
      </c>
      <c r="AA163" s="3">
        <v>7.0999999999999994E-2</v>
      </c>
      <c r="AB163" s="3">
        <v>0.375</v>
      </c>
      <c r="AC163" s="3">
        <v>0.66700000000000004</v>
      </c>
      <c r="AD163" s="1" t="s">
        <v>154</v>
      </c>
      <c r="AE163" s="5">
        <f t="shared" si="35"/>
        <v>4</v>
      </c>
      <c r="AF163" s="5">
        <f t="shared" si="36"/>
        <v>9</v>
      </c>
      <c r="AG163">
        <v>84</v>
      </c>
      <c r="AH163">
        <v>5</v>
      </c>
      <c r="AI163">
        <v>0</v>
      </c>
      <c r="AJ163">
        <v>42</v>
      </c>
      <c r="AK163">
        <f t="shared" si="32"/>
        <v>42</v>
      </c>
      <c r="AL163">
        <v>29</v>
      </c>
      <c r="AM163">
        <v>13</v>
      </c>
      <c r="AN163">
        <v>3</v>
      </c>
      <c r="AO163" s="1" t="s">
        <v>462</v>
      </c>
    </row>
    <row r="164" spans="1:41" x14ac:dyDescent="0.35">
      <c r="A164" s="2">
        <v>43766</v>
      </c>
      <c r="B164" t="s">
        <v>236</v>
      </c>
      <c r="C164">
        <v>3</v>
      </c>
      <c r="D164" t="s">
        <v>35</v>
      </c>
      <c r="E164" t="s">
        <v>49</v>
      </c>
      <c r="F164">
        <v>1</v>
      </c>
      <c r="G164">
        <v>75</v>
      </c>
      <c r="H164">
        <v>1</v>
      </c>
      <c r="I164">
        <v>1</v>
      </c>
      <c r="K164" t="s">
        <v>37</v>
      </c>
      <c r="L164" t="s">
        <v>414</v>
      </c>
      <c r="M164" s="1" t="s">
        <v>463</v>
      </c>
      <c r="N164">
        <v>1.93</v>
      </c>
      <c r="O164" s="3">
        <v>0.111</v>
      </c>
      <c r="P164" s="3">
        <v>1.9E-2</v>
      </c>
      <c r="Q164" s="3">
        <v>0.66700000000000004</v>
      </c>
      <c r="R164" s="3">
        <v>0.88900000000000001</v>
      </c>
      <c r="S164" s="3">
        <v>0.55600000000000005</v>
      </c>
      <c r="T164" s="1" t="s">
        <v>57</v>
      </c>
      <c r="U164" s="5">
        <f t="shared" si="30"/>
        <v>0</v>
      </c>
      <c r="V164" s="5">
        <f t="shared" si="31"/>
        <v>0</v>
      </c>
      <c r="W164" s="5">
        <f t="shared" si="33"/>
        <v>0</v>
      </c>
      <c r="X164" s="5">
        <f t="shared" si="34"/>
        <v>0</v>
      </c>
      <c r="Y164" s="3">
        <v>0.59</v>
      </c>
      <c r="Z164" s="3">
        <v>0.42899999999999999</v>
      </c>
      <c r="AA164" s="3">
        <v>6.3E-2</v>
      </c>
      <c r="AB164" s="3">
        <v>0.38900000000000001</v>
      </c>
      <c r="AC164" s="3">
        <v>0.48099999999999998</v>
      </c>
      <c r="AD164" s="1" t="s">
        <v>71</v>
      </c>
      <c r="AE164" s="5">
        <f t="shared" si="35"/>
        <v>3</v>
      </c>
      <c r="AF164" s="5">
        <f t="shared" si="36"/>
        <v>5</v>
      </c>
      <c r="AG164">
        <v>117</v>
      </c>
      <c r="AH164">
        <v>6</v>
      </c>
      <c r="AI164">
        <v>1</v>
      </c>
      <c r="AJ164">
        <v>54</v>
      </c>
      <c r="AK164">
        <f t="shared" si="32"/>
        <v>63</v>
      </c>
      <c r="AL164">
        <v>36</v>
      </c>
      <c r="AM164">
        <v>18</v>
      </c>
      <c r="AN164">
        <v>4</v>
      </c>
      <c r="AO164" s="1" t="s">
        <v>464</v>
      </c>
    </row>
    <row r="165" spans="1:41" x14ac:dyDescent="0.35">
      <c r="A165" s="2">
        <v>43766</v>
      </c>
      <c r="B165" t="s">
        <v>236</v>
      </c>
      <c r="C165">
        <v>3</v>
      </c>
      <c r="D165" t="s">
        <v>35</v>
      </c>
      <c r="E165" t="s">
        <v>54</v>
      </c>
      <c r="F165">
        <v>1</v>
      </c>
      <c r="G165">
        <v>97</v>
      </c>
      <c r="H165">
        <v>1</v>
      </c>
      <c r="I165">
        <v>1</v>
      </c>
      <c r="J165" t="s">
        <v>90</v>
      </c>
      <c r="K165" t="s">
        <v>37</v>
      </c>
      <c r="L165" t="s">
        <v>465</v>
      </c>
      <c r="M165" s="1" t="s">
        <v>425</v>
      </c>
      <c r="N165">
        <v>1.34</v>
      </c>
      <c r="O165" s="3">
        <v>5.2999999999999999E-2</v>
      </c>
      <c r="P165" s="3">
        <v>3.9E-2</v>
      </c>
      <c r="Q165" s="3">
        <v>0.68400000000000005</v>
      </c>
      <c r="R165" s="3">
        <v>0.71199999999999997</v>
      </c>
      <c r="S165" s="3">
        <v>0.58299999999999996</v>
      </c>
      <c r="T165" s="1" t="s">
        <v>136</v>
      </c>
      <c r="U165" s="5">
        <f t="shared" si="30"/>
        <v>4</v>
      </c>
      <c r="V165" s="5">
        <f t="shared" si="31"/>
        <v>6</v>
      </c>
      <c r="W165" s="5">
        <f t="shared" si="33"/>
        <v>4</v>
      </c>
      <c r="X165" s="5">
        <f t="shared" si="34"/>
        <v>6</v>
      </c>
      <c r="Y165" s="3">
        <v>0.55600000000000005</v>
      </c>
      <c r="Z165" s="3">
        <v>0.442</v>
      </c>
      <c r="AA165" s="3">
        <v>1.2999999999999999E-2</v>
      </c>
      <c r="AB165" s="3">
        <v>0.4</v>
      </c>
      <c r="AC165" s="3">
        <v>0.54500000000000004</v>
      </c>
      <c r="AD165" s="1" t="s">
        <v>89</v>
      </c>
      <c r="AE165" s="5">
        <f t="shared" si="35"/>
        <v>3</v>
      </c>
      <c r="AF165" s="5">
        <f t="shared" si="36"/>
        <v>7</v>
      </c>
      <c r="AG165">
        <v>153</v>
      </c>
      <c r="AH165">
        <v>4</v>
      </c>
      <c r="AI165">
        <v>3</v>
      </c>
      <c r="AJ165">
        <v>76</v>
      </c>
      <c r="AK165">
        <f t="shared" si="32"/>
        <v>77</v>
      </c>
      <c r="AL165">
        <v>52</v>
      </c>
      <c r="AM165">
        <v>24</v>
      </c>
      <c r="AN165">
        <v>1</v>
      </c>
      <c r="AO165" s="1" t="s">
        <v>466</v>
      </c>
    </row>
    <row r="166" spans="1:41" x14ac:dyDescent="0.35">
      <c r="A166" s="2">
        <v>43745</v>
      </c>
      <c r="B166" t="s">
        <v>467</v>
      </c>
      <c r="C166">
        <v>3</v>
      </c>
      <c r="D166" t="s">
        <v>35</v>
      </c>
      <c r="E166" t="s">
        <v>43</v>
      </c>
      <c r="F166">
        <v>1</v>
      </c>
      <c r="G166">
        <v>7</v>
      </c>
      <c r="H166">
        <v>0</v>
      </c>
      <c r="I166">
        <v>1</v>
      </c>
      <c r="J166">
        <v>6</v>
      </c>
      <c r="K166" t="s">
        <v>38</v>
      </c>
      <c r="L166" t="s">
        <v>37</v>
      </c>
      <c r="M166" s="1" t="s">
        <v>468</v>
      </c>
      <c r="N166">
        <v>0.92</v>
      </c>
      <c r="O166" s="3">
        <v>9.2999999999999999E-2</v>
      </c>
      <c r="P166" s="3">
        <v>2.3E-2</v>
      </c>
      <c r="Q166" s="3">
        <v>0.74399999999999999</v>
      </c>
      <c r="R166" s="3">
        <v>0.70299999999999996</v>
      </c>
      <c r="S166" s="3">
        <v>0.72699999999999998</v>
      </c>
      <c r="T166" s="1" t="s">
        <v>162</v>
      </c>
      <c r="U166" s="5">
        <f t="shared" si="30"/>
        <v>5</v>
      </c>
      <c r="V166" s="5">
        <f t="shared" si="31"/>
        <v>7</v>
      </c>
      <c r="W166" s="5">
        <f t="shared" si="33"/>
        <v>5</v>
      </c>
      <c r="X166" s="5">
        <f t="shared" si="34"/>
        <v>7</v>
      </c>
      <c r="Y166" s="3">
        <v>0.49399999999999999</v>
      </c>
      <c r="Z166" s="3">
        <v>0.26800000000000002</v>
      </c>
      <c r="AA166" s="3">
        <v>0.13400000000000001</v>
      </c>
      <c r="AB166" s="3">
        <v>0.16900000000000001</v>
      </c>
      <c r="AC166" s="3">
        <v>0.52200000000000002</v>
      </c>
      <c r="AD166" s="1" t="s">
        <v>84</v>
      </c>
      <c r="AE166" s="5">
        <f t="shared" si="35"/>
        <v>1</v>
      </c>
      <c r="AF166" s="5">
        <f t="shared" si="36"/>
        <v>1</v>
      </c>
      <c r="AG166">
        <v>168</v>
      </c>
      <c r="AH166">
        <v>8</v>
      </c>
      <c r="AI166">
        <v>2</v>
      </c>
      <c r="AJ166">
        <v>86</v>
      </c>
      <c r="AK166">
        <f t="shared" si="32"/>
        <v>82</v>
      </c>
      <c r="AL166">
        <v>64</v>
      </c>
      <c r="AM166">
        <v>22</v>
      </c>
      <c r="AN166">
        <v>11</v>
      </c>
      <c r="AO166" s="1" t="s">
        <v>469</v>
      </c>
    </row>
    <row r="167" spans="1:41" x14ac:dyDescent="0.35">
      <c r="A167" s="2">
        <v>43745</v>
      </c>
      <c r="B167" t="s">
        <v>467</v>
      </c>
      <c r="C167">
        <v>3</v>
      </c>
      <c r="D167" t="s">
        <v>35</v>
      </c>
      <c r="E167" t="s">
        <v>49</v>
      </c>
      <c r="F167">
        <v>1</v>
      </c>
      <c r="G167">
        <v>17</v>
      </c>
      <c r="H167">
        <v>1</v>
      </c>
      <c r="I167">
        <v>1</v>
      </c>
      <c r="J167">
        <v>16</v>
      </c>
      <c r="K167" t="s">
        <v>37</v>
      </c>
      <c r="L167" t="s">
        <v>470</v>
      </c>
      <c r="M167" s="1" t="s">
        <v>397</v>
      </c>
      <c r="N167">
        <v>2.48</v>
      </c>
      <c r="O167" s="3">
        <v>0.17299999999999999</v>
      </c>
      <c r="P167" s="3">
        <v>5.8000000000000003E-2</v>
      </c>
      <c r="Q167" s="3">
        <v>0.78800000000000003</v>
      </c>
      <c r="R167" s="3">
        <v>0.878</v>
      </c>
      <c r="S167" s="3">
        <v>0.72699999999999998</v>
      </c>
      <c r="T167" s="1" t="s">
        <v>57</v>
      </c>
      <c r="U167" s="5">
        <f t="shared" si="30"/>
        <v>0</v>
      </c>
      <c r="V167" s="5">
        <f t="shared" si="31"/>
        <v>0</v>
      </c>
      <c r="W167" s="5">
        <f t="shared" si="33"/>
        <v>0</v>
      </c>
      <c r="X167" s="5">
        <f t="shared" si="34"/>
        <v>0</v>
      </c>
      <c r="Y167" s="3">
        <v>0.59099999999999997</v>
      </c>
      <c r="Z167" s="3">
        <v>0.38100000000000001</v>
      </c>
      <c r="AA167" s="3">
        <v>0.14299999999999999</v>
      </c>
      <c r="AB167" s="3">
        <v>0.41699999999999998</v>
      </c>
      <c r="AC167" s="3">
        <v>0.26700000000000002</v>
      </c>
      <c r="AD167" s="1" t="s">
        <v>75</v>
      </c>
      <c r="AE167" s="5">
        <f t="shared" si="35"/>
        <v>2</v>
      </c>
      <c r="AF167" s="5">
        <f t="shared" si="36"/>
        <v>2</v>
      </c>
      <c r="AG167">
        <v>115</v>
      </c>
      <c r="AH167">
        <v>9</v>
      </c>
      <c r="AI167">
        <v>3</v>
      </c>
      <c r="AJ167">
        <v>52</v>
      </c>
      <c r="AK167">
        <f t="shared" si="32"/>
        <v>63</v>
      </c>
      <c r="AL167">
        <v>41</v>
      </c>
      <c r="AM167">
        <v>11</v>
      </c>
      <c r="AN167">
        <v>9</v>
      </c>
      <c r="AO167" s="1" t="s">
        <v>48</v>
      </c>
    </row>
    <row r="168" spans="1:41" x14ac:dyDescent="0.35">
      <c r="A168" s="2">
        <v>43745</v>
      </c>
      <c r="B168" t="s">
        <v>467</v>
      </c>
      <c r="C168">
        <v>3</v>
      </c>
      <c r="D168" t="s">
        <v>35</v>
      </c>
      <c r="E168" t="s">
        <v>54</v>
      </c>
      <c r="F168">
        <v>1</v>
      </c>
      <c r="G168">
        <v>36</v>
      </c>
      <c r="H168">
        <v>1</v>
      </c>
      <c r="I168">
        <v>1</v>
      </c>
      <c r="K168" t="s">
        <v>37</v>
      </c>
      <c r="L168" t="s">
        <v>280</v>
      </c>
      <c r="M168" s="1" t="s">
        <v>209</v>
      </c>
      <c r="N168">
        <v>2.69</v>
      </c>
      <c r="O168" s="3">
        <v>6.4000000000000001E-2</v>
      </c>
      <c r="P168" s="3">
        <v>0</v>
      </c>
      <c r="Q168" s="3">
        <v>0.745</v>
      </c>
      <c r="R168" s="3">
        <v>0.88600000000000001</v>
      </c>
      <c r="S168" s="3">
        <v>0.66700000000000004</v>
      </c>
      <c r="T168" s="1" t="s">
        <v>84</v>
      </c>
      <c r="U168" s="5">
        <f t="shared" si="30"/>
        <v>1</v>
      </c>
      <c r="V168" s="5">
        <f t="shared" si="31"/>
        <v>1</v>
      </c>
      <c r="W168" s="5">
        <f t="shared" si="33"/>
        <v>1</v>
      </c>
      <c r="X168" s="5">
        <f t="shared" si="34"/>
        <v>1</v>
      </c>
      <c r="Y168" s="3">
        <v>0.623</v>
      </c>
      <c r="Z168" s="3">
        <v>0.45800000000000002</v>
      </c>
      <c r="AA168" s="3">
        <v>8.5000000000000006E-2</v>
      </c>
      <c r="AB168" s="3">
        <v>0.35499999999999998</v>
      </c>
      <c r="AC168" s="3">
        <v>0.57099999999999995</v>
      </c>
      <c r="AD168" s="1" t="s">
        <v>222</v>
      </c>
      <c r="AE168" s="5">
        <f t="shared" si="35"/>
        <v>3</v>
      </c>
      <c r="AF168" s="5">
        <f t="shared" si="36"/>
        <v>6</v>
      </c>
      <c r="AG168">
        <v>106</v>
      </c>
      <c r="AH168">
        <v>3</v>
      </c>
      <c r="AI168">
        <v>0</v>
      </c>
      <c r="AJ168">
        <v>47</v>
      </c>
      <c r="AK168">
        <f t="shared" si="32"/>
        <v>59</v>
      </c>
      <c r="AL168">
        <v>35</v>
      </c>
      <c r="AM168">
        <v>12</v>
      </c>
      <c r="AN168">
        <v>5</v>
      </c>
      <c r="AO168" s="1" t="s">
        <v>337</v>
      </c>
    </row>
    <row r="169" spans="1:41" x14ac:dyDescent="0.35">
      <c r="A169" s="2">
        <v>43738</v>
      </c>
      <c r="B169" t="s">
        <v>471</v>
      </c>
      <c r="C169">
        <v>3</v>
      </c>
      <c r="D169" t="s">
        <v>35</v>
      </c>
      <c r="E169" t="s">
        <v>61</v>
      </c>
      <c r="F169">
        <v>1</v>
      </c>
      <c r="G169">
        <v>80</v>
      </c>
      <c r="H169">
        <v>1</v>
      </c>
      <c r="I169">
        <v>1</v>
      </c>
      <c r="J169" t="s">
        <v>203</v>
      </c>
      <c r="K169" t="s">
        <v>37</v>
      </c>
      <c r="L169" t="s">
        <v>472</v>
      </c>
      <c r="M169" s="1" t="s">
        <v>164</v>
      </c>
      <c r="N169">
        <v>1.74</v>
      </c>
      <c r="O169" s="3">
        <v>0.128</v>
      </c>
      <c r="P169" s="3">
        <v>0</v>
      </c>
      <c r="Q169" s="3">
        <v>0.63800000000000001</v>
      </c>
      <c r="R169" s="3">
        <v>0.86699999999999999</v>
      </c>
      <c r="S169" s="3">
        <v>0.58799999999999997</v>
      </c>
      <c r="T169" s="1" t="s">
        <v>57</v>
      </c>
      <c r="U169" s="5">
        <f t="shared" si="30"/>
        <v>0</v>
      </c>
      <c r="V169" s="5">
        <f t="shared" si="31"/>
        <v>0</v>
      </c>
      <c r="W169" s="5">
        <f t="shared" si="33"/>
        <v>0</v>
      </c>
      <c r="X169" s="5">
        <f t="shared" si="34"/>
        <v>0</v>
      </c>
      <c r="Y169" s="3">
        <v>0.58299999999999996</v>
      </c>
      <c r="Z169" s="3">
        <v>0.40799999999999997</v>
      </c>
      <c r="AA169" s="3">
        <v>0.02</v>
      </c>
      <c r="AB169" s="3">
        <v>0.44800000000000001</v>
      </c>
      <c r="AC169" s="3">
        <v>0.35</v>
      </c>
      <c r="AD169" s="1" t="s">
        <v>122</v>
      </c>
      <c r="AE169" s="5">
        <f t="shared" si="35"/>
        <v>3</v>
      </c>
      <c r="AF169" s="5">
        <f t="shared" si="36"/>
        <v>4</v>
      </c>
      <c r="AG169">
        <v>96</v>
      </c>
      <c r="AH169">
        <v>6</v>
      </c>
      <c r="AI169">
        <v>0</v>
      </c>
      <c r="AJ169">
        <v>47</v>
      </c>
      <c r="AK169">
        <f t="shared" si="32"/>
        <v>49</v>
      </c>
      <c r="AL169">
        <v>30</v>
      </c>
      <c r="AM169">
        <v>17</v>
      </c>
      <c r="AN169">
        <v>1</v>
      </c>
      <c r="AO169" s="1" t="s">
        <v>454</v>
      </c>
    </row>
    <row r="170" spans="1:41" x14ac:dyDescent="0.35">
      <c r="A170" s="2">
        <v>43738</v>
      </c>
      <c r="B170" t="s">
        <v>471</v>
      </c>
      <c r="C170">
        <v>3</v>
      </c>
      <c r="D170" t="s">
        <v>35</v>
      </c>
      <c r="E170" t="s">
        <v>36</v>
      </c>
      <c r="F170">
        <v>1</v>
      </c>
      <c r="G170">
        <v>15</v>
      </c>
      <c r="H170">
        <v>1</v>
      </c>
      <c r="I170">
        <v>1</v>
      </c>
      <c r="J170">
        <v>3</v>
      </c>
      <c r="K170" t="s">
        <v>37</v>
      </c>
      <c r="L170" t="s">
        <v>473</v>
      </c>
      <c r="M170" s="1" t="s">
        <v>62</v>
      </c>
      <c r="N170">
        <v>1.45</v>
      </c>
      <c r="O170" s="3">
        <v>0.11899999999999999</v>
      </c>
      <c r="P170" s="3">
        <v>0</v>
      </c>
      <c r="Q170" s="3">
        <v>0.66100000000000003</v>
      </c>
      <c r="R170" s="3">
        <v>0.872</v>
      </c>
      <c r="S170" s="3">
        <v>0.5</v>
      </c>
      <c r="T170" s="1" t="s">
        <v>413</v>
      </c>
      <c r="U170" s="5">
        <f t="shared" si="30"/>
        <v>4</v>
      </c>
      <c r="V170" s="5">
        <f t="shared" si="31"/>
        <v>4</v>
      </c>
      <c r="W170" s="5">
        <f t="shared" si="33"/>
        <v>4</v>
      </c>
      <c r="X170" s="5">
        <f t="shared" si="34"/>
        <v>4</v>
      </c>
      <c r="Y170" s="3">
        <v>0.54800000000000004</v>
      </c>
      <c r="Z170" s="3">
        <v>0.36899999999999999</v>
      </c>
      <c r="AA170" s="3">
        <v>0.108</v>
      </c>
      <c r="AB170" s="3">
        <v>0.25600000000000001</v>
      </c>
      <c r="AC170" s="3">
        <v>0.53800000000000003</v>
      </c>
      <c r="AD170" s="1" t="s">
        <v>41</v>
      </c>
      <c r="AE170" s="5">
        <f t="shared" si="35"/>
        <v>2</v>
      </c>
      <c r="AF170" s="5">
        <f t="shared" si="36"/>
        <v>6</v>
      </c>
      <c r="AG170">
        <v>124</v>
      </c>
      <c r="AH170">
        <v>7</v>
      </c>
      <c r="AI170">
        <v>0</v>
      </c>
      <c r="AJ170">
        <v>59</v>
      </c>
      <c r="AK170">
        <f t="shared" si="32"/>
        <v>65</v>
      </c>
      <c r="AL170">
        <v>39</v>
      </c>
      <c r="AM170">
        <v>20</v>
      </c>
      <c r="AN170">
        <v>7</v>
      </c>
      <c r="AO170" s="1" t="s">
        <v>474</v>
      </c>
    </row>
    <row r="171" spans="1:41" x14ac:dyDescent="0.35">
      <c r="A171" s="2">
        <v>43738</v>
      </c>
      <c r="B171" t="s">
        <v>471</v>
      </c>
      <c r="C171">
        <v>3</v>
      </c>
      <c r="D171" t="s">
        <v>35</v>
      </c>
      <c r="E171" t="s">
        <v>43</v>
      </c>
      <c r="F171">
        <v>1</v>
      </c>
      <c r="G171">
        <v>24</v>
      </c>
      <c r="H171">
        <v>1</v>
      </c>
      <c r="I171">
        <v>1</v>
      </c>
      <c r="J171">
        <v>5</v>
      </c>
      <c r="K171" t="s">
        <v>37</v>
      </c>
      <c r="L171" t="s">
        <v>475</v>
      </c>
      <c r="M171" s="1" t="s">
        <v>431</v>
      </c>
      <c r="N171">
        <v>2.72</v>
      </c>
      <c r="O171" s="3">
        <v>0.2</v>
      </c>
      <c r="P171" s="3">
        <v>0</v>
      </c>
      <c r="Q171" s="3">
        <v>0.55000000000000004</v>
      </c>
      <c r="R171" s="3">
        <v>0.81799999999999995</v>
      </c>
      <c r="S171" s="3">
        <v>0.72199999999999998</v>
      </c>
      <c r="T171" s="1" t="s">
        <v>70</v>
      </c>
      <c r="U171" s="5">
        <f t="shared" si="30"/>
        <v>1</v>
      </c>
      <c r="V171" s="5">
        <f t="shared" si="31"/>
        <v>2</v>
      </c>
      <c r="W171" s="5">
        <f t="shared" si="33"/>
        <v>1</v>
      </c>
      <c r="X171" s="5">
        <f t="shared" si="34"/>
        <v>2</v>
      </c>
      <c r="Y171" s="3">
        <v>0.69699999999999995</v>
      </c>
      <c r="Z171" s="3">
        <v>0.61099999999999999</v>
      </c>
      <c r="AA171" s="3">
        <v>0</v>
      </c>
      <c r="AB171" s="3">
        <v>0.52200000000000002</v>
      </c>
      <c r="AC171" s="3">
        <v>0.76900000000000002</v>
      </c>
      <c r="AD171" s="1" t="s">
        <v>107</v>
      </c>
      <c r="AE171" s="5">
        <f t="shared" si="35"/>
        <v>5</v>
      </c>
      <c r="AF171" s="5">
        <f t="shared" si="36"/>
        <v>6</v>
      </c>
      <c r="AG171">
        <v>76</v>
      </c>
      <c r="AH171">
        <v>8</v>
      </c>
      <c r="AI171">
        <v>0</v>
      </c>
      <c r="AJ171">
        <v>40</v>
      </c>
      <c r="AK171">
        <f t="shared" si="32"/>
        <v>36</v>
      </c>
      <c r="AL171">
        <v>22</v>
      </c>
      <c r="AM171">
        <v>18</v>
      </c>
      <c r="AN171">
        <v>0</v>
      </c>
      <c r="AO171" s="1" t="s">
        <v>476</v>
      </c>
    </row>
    <row r="172" spans="1:41" x14ac:dyDescent="0.35">
      <c r="A172" s="2">
        <v>43738</v>
      </c>
      <c r="B172" t="s">
        <v>471</v>
      </c>
      <c r="C172">
        <v>3</v>
      </c>
      <c r="D172" t="s">
        <v>35</v>
      </c>
      <c r="E172" t="s">
        <v>49</v>
      </c>
      <c r="F172">
        <v>1</v>
      </c>
      <c r="G172">
        <v>133</v>
      </c>
      <c r="H172">
        <v>1</v>
      </c>
      <c r="I172">
        <v>1</v>
      </c>
      <c r="J172" t="s">
        <v>174</v>
      </c>
      <c r="K172" t="s">
        <v>37</v>
      </c>
      <c r="L172" t="s">
        <v>477</v>
      </c>
      <c r="M172" s="1" t="s">
        <v>478</v>
      </c>
      <c r="N172">
        <v>1.81</v>
      </c>
      <c r="O172" s="3">
        <v>0.185</v>
      </c>
      <c r="P172" s="3">
        <v>3.6999999999999998E-2</v>
      </c>
      <c r="Q172" s="3">
        <v>0.66700000000000004</v>
      </c>
      <c r="R172" s="3">
        <v>0.80600000000000005</v>
      </c>
      <c r="S172" s="3">
        <v>0.61099999999999999</v>
      </c>
      <c r="T172" s="1" t="s">
        <v>122</v>
      </c>
      <c r="U172" s="5">
        <f t="shared" si="30"/>
        <v>3</v>
      </c>
      <c r="V172" s="5">
        <f t="shared" si="31"/>
        <v>4</v>
      </c>
      <c r="W172" s="5">
        <f t="shared" si="33"/>
        <v>3</v>
      </c>
      <c r="X172" s="5">
        <f t="shared" si="34"/>
        <v>4</v>
      </c>
      <c r="Y172" s="3">
        <v>0.57899999999999996</v>
      </c>
      <c r="Z172" s="3">
        <v>0.46800000000000003</v>
      </c>
      <c r="AA172" s="3">
        <v>3.7999999999999999E-2</v>
      </c>
      <c r="AB172" s="3">
        <v>0.4</v>
      </c>
      <c r="AC172" s="3">
        <v>0.55900000000000005</v>
      </c>
      <c r="AD172" s="1" t="s">
        <v>95</v>
      </c>
      <c r="AE172" s="5">
        <f t="shared" si="35"/>
        <v>4</v>
      </c>
      <c r="AF172" s="5">
        <f t="shared" si="36"/>
        <v>12</v>
      </c>
      <c r="AG172">
        <v>133</v>
      </c>
      <c r="AH172">
        <v>10</v>
      </c>
      <c r="AI172">
        <v>2</v>
      </c>
      <c r="AJ172">
        <v>54</v>
      </c>
      <c r="AK172">
        <f t="shared" si="32"/>
        <v>79</v>
      </c>
      <c r="AL172">
        <v>36</v>
      </c>
      <c r="AM172">
        <v>18</v>
      </c>
      <c r="AN172">
        <v>3</v>
      </c>
      <c r="AO172" s="1" t="s">
        <v>85</v>
      </c>
    </row>
    <row r="173" spans="1:41" x14ac:dyDescent="0.35">
      <c r="A173" s="2">
        <v>43738</v>
      </c>
      <c r="B173" t="s">
        <v>471</v>
      </c>
      <c r="C173">
        <v>3</v>
      </c>
      <c r="D173" t="s">
        <v>35</v>
      </c>
      <c r="E173" t="s">
        <v>54</v>
      </c>
      <c r="F173">
        <v>1</v>
      </c>
      <c r="G173">
        <v>94</v>
      </c>
      <c r="H173">
        <v>1</v>
      </c>
      <c r="I173">
        <v>1</v>
      </c>
      <c r="J173" t="s">
        <v>203</v>
      </c>
      <c r="K173" t="s">
        <v>37</v>
      </c>
      <c r="L173" t="s">
        <v>479</v>
      </c>
      <c r="M173" s="1" t="s">
        <v>212</v>
      </c>
      <c r="N173">
        <v>1.89</v>
      </c>
      <c r="O173" s="3">
        <v>0.13700000000000001</v>
      </c>
      <c r="P173" s="3">
        <v>3.9E-2</v>
      </c>
      <c r="Q173" s="3">
        <v>0.627</v>
      </c>
      <c r="R173" s="3">
        <v>0.84399999999999997</v>
      </c>
      <c r="S173" s="3">
        <v>0.63200000000000001</v>
      </c>
      <c r="T173" s="1" t="s">
        <v>57</v>
      </c>
      <c r="U173" s="5">
        <f t="shared" si="30"/>
        <v>0</v>
      </c>
      <c r="V173" s="5">
        <f t="shared" si="31"/>
        <v>0</v>
      </c>
      <c r="W173" s="5">
        <f t="shared" si="33"/>
        <v>0</v>
      </c>
      <c r="X173" s="5">
        <f t="shared" si="34"/>
        <v>0</v>
      </c>
      <c r="Y173" s="3">
        <v>0.56799999999999995</v>
      </c>
      <c r="Z173" s="3">
        <v>0.44400000000000001</v>
      </c>
      <c r="AA173" s="3">
        <v>9.9000000000000005E-2</v>
      </c>
      <c r="AB173" s="3">
        <v>0.375</v>
      </c>
      <c r="AC173" s="3">
        <v>0.54500000000000004</v>
      </c>
      <c r="AD173" s="1" t="s">
        <v>480</v>
      </c>
      <c r="AE173" s="5">
        <f t="shared" si="35"/>
        <v>3</v>
      </c>
      <c r="AF173" s="5">
        <f t="shared" si="36"/>
        <v>12</v>
      </c>
      <c r="AG173">
        <v>132</v>
      </c>
      <c r="AH173">
        <v>7</v>
      </c>
      <c r="AI173">
        <v>2</v>
      </c>
      <c r="AJ173">
        <v>51</v>
      </c>
      <c r="AK173">
        <f t="shared" si="32"/>
        <v>81</v>
      </c>
      <c r="AL173">
        <v>32</v>
      </c>
      <c r="AM173">
        <v>19</v>
      </c>
      <c r="AN173">
        <v>8</v>
      </c>
      <c r="AO173" s="1" t="s">
        <v>474</v>
      </c>
    </row>
    <row r="174" spans="1:41" x14ac:dyDescent="0.35">
      <c r="A174" s="2">
        <v>43703</v>
      </c>
      <c r="B174" t="s">
        <v>245</v>
      </c>
      <c r="C174">
        <v>5</v>
      </c>
      <c r="D174" t="s">
        <v>35</v>
      </c>
      <c r="E174" t="s">
        <v>49</v>
      </c>
      <c r="F174">
        <v>1</v>
      </c>
      <c r="G174">
        <v>24</v>
      </c>
      <c r="H174">
        <v>0</v>
      </c>
      <c r="I174">
        <v>1</v>
      </c>
      <c r="J174">
        <v>23</v>
      </c>
      <c r="K174" t="s">
        <v>160</v>
      </c>
      <c r="L174" t="s">
        <v>37</v>
      </c>
      <c r="M174" s="1" t="s">
        <v>481</v>
      </c>
      <c r="N174">
        <v>0.7</v>
      </c>
      <c r="O174" s="3">
        <v>2.7E-2</v>
      </c>
      <c r="P174" s="3">
        <v>6.8000000000000005E-2</v>
      </c>
      <c r="Q174" s="3">
        <v>0.60299999999999998</v>
      </c>
      <c r="R174" s="3">
        <v>0.70499999999999996</v>
      </c>
      <c r="S174" s="3">
        <v>0.41399999999999998</v>
      </c>
      <c r="T174" s="1" t="s">
        <v>89</v>
      </c>
      <c r="U174" s="5">
        <f t="shared" si="30"/>
        <v>3</v>
      </c>
      <c r="V174" s="5">
        <f t="shared" si="31"/>
        <v>7</v>
      </c>
      <c r="W174" s="5">
        <f t="shared" si="33"/>
        <v>3</v>
      </c>
      <c r="X174" s="5">
        <f t="shared" si="34"/>
        <v>7</v>
      </c>
      <c r="Y174" s="3">
        <v>0.441</v>
      </c>
      <c r="Z174" s="3">
        <v>0.28599999999999998</v>
      </c>
      <c r="AA174" s="3">
        <v>0.129</v>
      </c>
      <c r="AB174" s="3">
        <v>0.158</v>
      </c>
      <c r="AC174" s="3">
        <v>0.438</v>
      </c>
      <c r="AD174" s="1" t="s">
        <v>58</v>
      </c>
      <c r="AE174" s="5">
        <f t="shared" si="35"/>
        <v>1</v>
      </c>
      <c r="AF174" s="5">
        <f t="shared" si="36"/>
        <v>5</v>
      </c>
      <c r="AG174">
        <v>143</v>
      </c>
      <c r="AH174">
        <v>2</v>
      </c>
      <c r="AI174">
        <v>5</v>
      </c>
      <c r="AJ174">
        <v>73</v>
      </c>
      <c r="AK174">
        <f t="shared" si="32"/>
        <v>70</v>
      </c>
      <c r="AL174">
        <v>44</v>
      </c>
      <c r="AM174">
        <v>29</v>
      </c>
      <c r="AN174">
        <v>9</v>
      </c>
      <c r="AO174" s="1" t="s">
        <v>466</v>
      </c>
    </row>
    <row r="175" spans="1:41" x14ac:dyDescent="0.35">
      <c r="A175" s="2">
        <v>43703</v>
      </c>
      <c r="B175" t="s">
        <v>245</v>
      </c>
      <c r="C175">
        <v>5</v>
      </c>
      <c r="D175" t="s">
        <v>35</v>
      </c>
      <c r="E175" t="s">
        <v>54</v>
      </c>
      <c r="F175">
        <v>1</v>
      </c>
      <c r="G175">
        <v>111</v>
      </c>
      <c r="H175">
        <v>1</v>
      </c>
      <c r="I175">
        <v>1</v>
      </c>
      <c r="K175" t="s">
        <v>37</v>
      </c>
      <c r="L175" t="s">
        <v>290</v>
      </c>
      <c r="M175" s="1" t="s">
        <v>348</v>
      </c>
      <c r="N175">
        <v>1.53</v>
      </c>
      <c r="O175" s="3">
        <v>6.5000000000000002E-2</v>
      </c>
      <c r="P175" s="3">
        <v>8.5999999999999993E-2</v>
      </c>
      <c r="Q175" s="3">
        <v>0.624</v>
      </c>
      <c r="R175" s="3">
        <v>0.81</v>
      </c>
      <c r="S175" s="3">
        <v>0.6</v>
      </c>
      <c r="T175" s="1" t="s">
        <v>210</v>
      </c>
      <c r="U175" s="5">
        <f t="shared" si="30"/>
        <v>7</v>
      </c>
      <c r="V175" s="5">
        <f t="shared" si="31"/>
        <v>7</v>
      </c>
      <c r="W175" s="5">
        <f t="shared" si="33"/>
        <v>7</v>
      </c>
      <c r="X175" s="5">
        <f t="shared" si="34"/>
        <v>7</v>
      </c>
      <c r="Y175" s="3">
        <v>0.57399999999999995</v>
      </c>
      <c r="Z175" s="3">
        <v>0.41099999999999998</v>
      </c>
      <c r="AA175" s="3">
        <v>6.7000000000000004E-2</v>
      </c>
      <c r="AB175" s="3">
        <v>0.29799999999999999</v>
      </c>
      <c r="AC175" s="3">
        <v>0.53500000000000003</v>
      </c>
      <c r="AD175" s="1" t="s">
        <v>154</v>
      </c>
      <c r="AE175" s="5">
        <f t="shared" si="35"/>
        <v>4</v>
      </c>
      <c r="AF175" s="5">
        <f t="shared" si="36"/>
        <v>9</v>
      </c>
      <c r="AG175">
        <v>183</v>
      </c>
      <c r="AH175">
        <v>6</v>
      </c>
      <c r="AI175">
        <v>8</v>
      </c>
      <c r="AJ175">
        <v>93</v>
      </c>
      <c r="AK175">
        <f t="shared" si="32"/>
        <v>90</v>
      </c>
      <c r="AL175">
        <v>58</v>
      </c>
      <c r="AM175">
        <v>35</v>
      </c>
      <c r="AN175">
        <v>6</v>
      </c>
      <c r="AO175" s="1" t="s">
        <v>482</v>
      </c>
    </row>
    <row r="176" spans="1:41" x14ac:dyDescent="0.35">
      <c r="A176" s="2">
        <v>43703</v>
      </c>
      <c r="B176" t="s">
        <v>245</v>
      </c>
      <c r="C176">
        <v>5</v>
      </c>
      <c r="D176" t="s">
        <v>35</v>
      </c>
      <c r="E176" t="s">
        <v>128</v>
      </c>
      <c r="F176">
        <v>1</v>
      </c>
      <c r="G176">
        <v>56</v>
      </c>
      <c r="H176">
        <v>1</v>
      </c>
      <c r="I176">
        <v>1</v>
      </c>
      <c r="K176" t="s">
        <v>37</v>
      </c>
      <c r="L176" t="s">
        <v>483</v>
      </c>
      <c r="M176" s="1" t="s">
        <v>484</v>
      </c>
      <c r="N176">
        <v>1.3</v>
      </c>
      <c r="O176" s="3">
        <v>8.5000000000000006E-2</v>
      </c>
      <c r="P176" s="3">
        <v>9.8000000000000004E-2</v>
      </c>
      <c r="Q176" s="3">
        <v>0.51200000000000001</v>
      </c>
      <c r="R176" s="3">
        <v>0.71399999999999997</v>
      </c>
      <c r="S176" s="3">
        <v>0.47499999999999998</v>
      </c>
      <c r="T176" s="1" t="s">
        <v>157</v>
      </c>
      <c r="U176" s="5">
        <f t="shared" si="30"/>
        <v>3</v>
      </c>
      <c r="V176" s="5">
        <f t="shared" si="31"/>
        <v>8</v>
      </c>
      <c r="W176" s="5">
        <f t="shared" si="33"/>
        <v>3</v>
      </c>
      <c r="X176" s="5">
        <f t="shared" si="34"/>
        <v>8</v>
      </c>
      <c r="Y176" s="3">
        <v>0.55700000000000005</v>
      </c>
      <c r="Z176" s="3">
        <v>0.52400000000000002</v>
      </c>
      <c r="AA176" s="3">
        <v>5.8000000000000003E-2</v>
      </c>
      <c r="AB176" s="3">
        <v>0.51600000000000001</v>
      </c>
      <c r="AC176" s="3">
        <v>0.53800000000000003</v>
      </c>
      <c r="AD176" s="1" t="s">
        <v>485</v>
      </c>
      <c r="AE176" s="5">
        <f t="shared" si="35"/>
        <v>9</v>
      </c>
      <c r="AF176" s="5">
        <f t="shared" si="36"/>
        <v>18</v>
      </c>
      <c r="AG176">
        <v>185</v>
      </c>
      <c r="AH176">
        <v>7</v>
      </c>
      <c r="AI176">
        <v>8</v>
      </c>
      <c r="AJ176">
        <v>82</v>
      </c>
      <c r="AK176">
        <f t="shared" si="32"/>
        <v>103</v>
      </c>
      <c r="AL176">
        <v>42</v>
      </c>
      <c r="AM176">
        <v>40</v>
      </c>
      <c r="AN176">
        <v>6</v>
      </c>
      <c r="AO176" s="1" t="s">
        <v>238</v>
      </c>
    </row>
    <row r="177" spans="1:41" x14ac:dyDescent="0.35">
      <c r="A177" s="2">
        <v>43703</v>
      </c>
      <c r="B177" t="s">
        <v>245</v>
      </c>
      <c r="C177">
        <v>5</v>
      </c>
      <c r="D177" t="s">
        <v>35</v>
      </c>
      <c r="E177" t="s">
        <v>133</v>
      </c>
      <c r="F177">
        <v>1</v>
      </c>
      <c r="G177">
        <v>76</v>
      </c>
      <c r="H177">
        <v>1</v>
      </c>
      <c r="I177">
        <v>1</v>
      </c>
      <c r="K177" t="s">
        <v>37</v>
      </c>
      <c r="L177" t="s">
        <v>486</v>
      </c>
      <c r="M177" s="1" t="s">
        <v>487</v>
      </c>
      <c r="N177">
        <v>1.79</v>
      </c>
      <c r="O177" s="3">
        <v>5.5E-2</v>
      </c>
      <c r="P177" s="3">
        <v>4.1000000000000002E-2</v>
      </c>
      <c r="Q177" s="3">
        <v>0.60299999999999998</v>
      </c>
      <c r="R177" s="3">
        <v>0.84099999999999997</v>
      </c>
      <c r="S177" s="3">
        <v>0.65500000000000003</v>
      </c>
      <c r="T177" s="1" t="s">
        <v>57</v>
      </c>
      <c r="U177" s="5">
        <f t="shared" si="30"/>
        <v>0</v>
      </c>
      <c r="V177" s="5">
        <f t="shared" si="31"/>
        <v>0</v>
      </c>
      <c r="W177" s="5">
        <f t="shared" si="33"/>
        <v>0</v>
      </c>
      <c r="X177" s="5">
        <f t="shared" si="34"/>
        <v>0</v>
      </c>
      <c r="Y177" s="3">
        <v>0.57299999999999995</v>
      </c>
      <c r="Z177" s="3">
        <v>0.41799999999999998</v>
      </c>
      <c r="AA177" s="3">
        <v>5.5E-2</v>
      </c>
      <c r="AB177" s="3">
        <v>0.39600000000000002</v>
      </c>
      <c r="AC177" s="3">
        <v>0.44700000000000001</v>
      </c>
      <c r="AD177" s="1" t="s">
        <v>200</v>
      </c>
      <c r="AE177" s="5">
        <f t="shared" si="35"/>
        <v>4</v>
      </c>
      <c r="AF177" s="5">
        <f t="shared" si="36"/>
        <v>11</v>
      </c>
      <c r="AG177">
        <v>164</v>
      </c>
      <c r="AH177">
        <v>4</v>
      </c>
      <c r="AI177">
        <v>3</v>
      </c>
      <c r="AJ177">
        <v>73</v>
      </c>
      <c r="AK177">
        <f t="shared" si="32"/>
        <v>91</v>
      </c>
      <c r="AL177">
        <v>44</v>
      </c>
      <c r="AM177">
        <v>29</v>
      </c>
      <c r="AN177">
        <v>5</v>
      </c>
      <c r="AO177" s="1" t="s">
        <v>488</v>
      </c>
    </row>
    <row r="178" spans="1:41" x14ac:dyDescent="0.35">
      <c r="A178" s="2">
        <v>43689</v>
      </c>
      <c r="B178" t="s">
        <v>419</v>
      </c>
      <c r="C178">
        <v>3</v>
      </c>
      <c r="D178" t="s">
        <v>35</v>
      </c>
      <c r="E178" t="s">
        <v>36</v>
      </c>
      <c r="F178">
        <v>1</v>
      </c>
      <c r="G178">
        <v>8</v>
      </c>
      <c r="H178">
        <v>0</v>
      </c>
      <c r="I178">
        <v>1</v>
      </c>
      <c r="J178">
        <v>9</v>
      </c>
      <c r="K178" t="s">
        <v>65</v>
      </c>
      <c r="L178" t="s">
        <v>37</v>
      </c>
      <c r="M178" s="1" t="s">
        <v>489</v>
      </c>
      <c r="N178">
        <v>1.1000000000000001</v>
      </c>
      <c r="O178" s="3">
        <v>8.6999999999999994E-2</v>
      </c>
      <c r="P178" s="3">
        <v>1.4E-2</v>
      </c>
      <c r="Q178" s="3">
        <v>0.72499999999999998</v>
      </c>
      <c r="R178" s="3">
        <v>0.72</v>
      </c>
      <c r="S178" s="3">
        <v>0.63200000000000001</v>
      </c>
      <c r="T178" s="1" t="s">
        <v>367</v>
      </c>
      <c r="U178" s="5">
        <f t="shared" si="30"/>
        <v>0</v>
      </c>
      <c r="V178" s="5">
        <f t="shared" si="31"/>
        <v>3</v>
      </c>
      <c r="W178" s="5">
        <f t="shared" si="33"/>
        <v>0</v>
      </c>
      <c r="X178" s="5">
        <f t="shared" si="34"/>
        <v>3</v>
      </c>
      <c r="Y178" s="3">
        <v>0.5</v>
      </c>
      <c r="Z178" s="3">
        <v>0.33300000000000002</v>
      </c>
      <c r="AA178" s="3">
        <v>0.19800000000000001</v>
      </c>
      <c r="AB178" s="3">
        <v>0.218</v>
      </c>
      <c r="AC178" s="3">
        <v>0.57699999999999996</v>
      </c>
      <c r="AD178" s="1" t="s">
        <v>70</v>
      </c>
      <c r="AE178" s="5">
        <f t="shared" si="35"/>
        <v>1</v>
      </c>
      <c r="AF178" s="5">
        <f t="shared" si="36"/>
        <v>2</v>
      </c>
      <c r="AG178">
        <v>150</v>
      </c>
      <c r="AH178">
        <v>6</v>
      </c>
      <c r="AI178">
        <v>1</v>
      </c>
      <c r="AJ178">
        <v>69</v>
      </c>
      <c r="AK178">
        <f t="shared" si="32"/>
        <v>81</v>
      </c>
      <c r="AL178">
        <v>50</v>
      </c>
      <c r="AM178">
        <v>19</v>
      </c>
      <c r="AN178">
        <v>16</v>
      </c>
      <c r="AO178" s="1" t="s">
        <v>155</v>
      </c>
    </row>
    <row r="179" spans="1:41" x14ac:dyDescent="0.35">
      <c r="A179" s="2">
        <v>43689</v>
      </c>
      <c r="B179" t="s">
        <v>419</v>
      </c>
      <c r="C179">
        <v>3</v>
      </c>
      <c r="D179" t="s">
        <v>35</v>
      </c>
      <c r="E179" t="s">
        <v>43</v>
      </c>
      <c r="F179">
        <v>1</v>
      </c>
      <c r="G179">
        <v>31</v>
      </c>
      <c r="H179">
        <v>1</v>
      </c>
      <c r="I179">
        <v>1</v>
      </c>
      <c r="K179" t="s">
        <v>37</v>
      </c>
      <c r="L179" t="s">
        <v>475</v>
      </c>
      <c r="M179" s="1" t="s">
        <v>490</v>
      </c>
      <c r="N179">
        <v>1.65</v>
      </c>
      <c r="O179" s="3">
        <v>7.9000000000000001E-2</v>
      </c>
      <c r="P179" s="3">
        <v>9.5000000000000001E-2</v>
      </c>
      <c r="Q179" s="3">
        <v>0.71399999999999997</v>
      </c>
      <c r="R179" s="3">
        <v>0.88900000000000001</v>
      </c>
      <c r="S179" s="3">
        <v>0.38900000000000001</v>
      </c>
      <c r="T179" s="1" t="s">
        <v>179</v>
      </c>
      <c r="U179" s="5">
        <f t="shared" si="30"/>
        <v>3</v>
      </c>
      <c r="V179" s="5">
        <f t="shared" si="31"/>
        <v>3</v>
      </c>
      <c r="W179" s="5">
        <f t="shared" si="33"/>
        <v>3</v>
      </c>
      <c r="X179" s="5">
        <f t="shared" si="34"/>
        <v>3</v>
      </c>
      <c r="Y179" s="3">
        <v>0.58399999999999996</v>
      </c>
      <c r="Z179" s="3">
        <v>0.41899999999999998</v>
      </c>
      <c r="AA179" s="3">
        <v>3.2000000000000001E-2</v>
      </c>
      <c r="AB179" s="3">
        <v>0.35099999999999998</v>
      </c>
      <c r="AC179" s="3">
        <v>0.52</v>
      </c>
      <c r="AD179" s="1" t="s">
        <v>108</v>
      </c>
      <c r="AE179" s="5">
        <f t="shared" si="35"/>
        <v>2</v>
      </c>
      <c r="AF179" s="5">
        <f t="shared" si="36"/>
        <v>4</v>
      </c>
      <c r="AG179">
        <v>125</v>
      </c>
      <c r="AH179">
        <v>5</v>
      </c>
      <c r="AI179">
        <v>6</v>
      </c>
      <c r="AJ179">
        <v>63</v>
      </c>
      <c r="AK179">
        <f t="shared" si="32"/>
        <v>62</v>
      </c>
      <c r="AL179">
        <v>45</v>
      </c>
      <c r="AM179">
        <v>18</v>
      </c>
      <c r="AN179">
        <v>2</v>
      </c>
      <c r="AO179" s="1" t="s">
        <v>96</v>
      </c>
    </row>
    <row r="180" spans="1:41" x14ac:dyDescent="0.35">
      <c r="A180" s="2">
        <v>43689</v>
      </c>
      <c r="B180" t="s">
        <v>419</v>
      </c>
      <c r="C180">
        <v>3</v>
      </c>
      <c r="D180" t="s">
        <v>35</v>
      </c>
      <c r="E180" t="s">
        <v>49</v>
      </c>
      <c r="F180">
        <v>1</v>
      </c>
      <c r="G180">
        <v>53</v>
      </c>
      <c r="H180">
        <v>1</v>
      </c>
      <c r="I180">
        <v>1</v>
      </c>
      <c r="J180" t="s">
        <v>203</v>
      </c>
      <c r="K180" t="s">
        <v>37</v>
      </c>
      <c r="L180" t="s">
        <v>273</v>
      </c>
      <c r="M180" s="1" t="s">
        <v>62</v>
      </c>
      <c r="N180">
        <v>1.47</v>
      </c>
      <c r="O180" s="3">
        <v>0.129</v>
      </c>
      <c r="P180" s="3">
        <v>0</v>
      </c>
      <c r="Q180" s="3">
        <v>0.71</v>
      </c>
      <c r="R180" s="3">
        <v>0.81799999999999995</v>
      </c>
      <c r="S180" s="3">
        <v>0.5</v>
      </c>
      <c r="T180" s="1" t="s">
        <v>413</v>
      </c>
      <c r="U180" s="5">
        <f t="shared" si="30"/>
        <v>4</v>
      </c>
      <c r="V180" s="5">
        <f t="shared" si="31"/>
        <v>4</v>
      </c>
      <c r="W180" s="5">
        <f t="shared" si="33"/>
        <v>4</v>
      </c>
      <c r="X180" s="5">
        <f t="shared" si="34"/>
        <v>4</v>
      </c>
      <c r="Y180" s="3">
        <v>0.56499999999999995</v>
      </c>
      <c r="Z180" s="3">
        <v>0.40300000000000002</v>
      </c>
      <c r="AA180" s="3">
        <v>0</v>
      </c>
      <c r="AB180" s="3">
        <v>0.38100000000000001</v>
      </c>
      <c r="AC180" s="3">
        <v>0.45</v>
      </c>
      <c r="AD180" s="1" t="s">
        <v>41</v>
      </c>
      <c r="AE180" s="5">
        <f t="shared" si="35"/>
        <v>2</v>
      </c>
      <c r="AF180" s="5">
        <f t="shared" si="36"/>
        <v>6</v>
      </c>
      <c r="AG180">
        <v>124</v>
      </c>
      <c r="AH180">
        <v>8</v>
      </c>
      <c r="AI180">
        <v>0</v>
      </c>
      <c r="AJ180">
        <v>62</v>
      </c>
      <c r="AK180">
        <f t="shared" si="32"/>
        <v>62</v>
      </c>
      <c r="AL180">
        <v>44</v>
      </c>
      <c r="AM180">
        <v>18</v>
      </c>
      <c r="AN180">
        <v>0</v>
      </c>
      <c r="AO180" s="1" t="s">
        <v>166</v>
      </c>
    </row>
    <row r="181" spans="1:41" x14ac:dyDescent="0.35">
      <c r="A181" s="2">
        <v>43689</v>
      </c>
      <c r="B181" t="s">
        <v>419</v>
      </c>
      <c r="C181">
        <v>3</v>
      </c>
      <c r="D181" t="s">
        <v>35</v>
      </c>
      <c r="E181" t="s">
        <v>54</v>
      </c>
      <c r="F181">
        <v>1</v>
      </c>
      <c r="G181">
        <v>45</v>
      </c>
      <c r="H181">
        <v>1</v>
      </c>
      <c r="I181">
        <v>1</v>
      </c>
      <c r="J181" t="s">
        <v>174</v>
      </c>
      <c r="K181" t="s">
        <v>37</v>
      </c>
      <c r="L181" t="s">
        <v>491</v>
      </c>
      <c r="M181" s="1" t="s">
        <v>492</v>
      </c>
      <c r="N181">
        <v>1.55</v>
      </c>
      <c r="O181" s="3">
        <v>0.23799999999999999</v>
      </c>
      <c r="P181" s="3">
        <v>7.9000000000000001E-2</v>
      </c>
      <c r="Q181" s="3">
        <v>0.58699999999999997</v>
      </c>
      <c r="R181" s="3">
        <v>0.83799999999999997</v>
      </c>
      <c r="S181" s="3">
        <v>0.5</v>
      </c>
      <c r="T181" s="1" t="s">
        <v>76</v>
      </c>
      <c r="U181" s="5">
        <f t="shared" si="30"/>
        <v>4</v>
      </c>
      <c r="V181" s="5">
        <f t="shared" si="31"/>
        <v>5</v>
      </c>
      <c r="W181" s="5">
        <f t="shared" si="33"/>
        <v>4</v>
      </c>
      <c r="X181" s="5">
        <f t="shared" si="34"/>
        <v>5</v>
      </c>
      <c r="Y181" s="3">
        <v>0.58299999999999996</v>
      </c>
      <c r="Z181" s="3">
        <v>0.46899999999999997</v>
      </c>
      <c r="AA181" s="3">
        <v>0.14099999999999999</v>
      </c>
      <c r="AB181" s="3">
        <v>0.36699999999999999</v>
      </c>
      <c r="AC181" s="3">
        <v>0.55900000000000005</v>
      </c>
      <c r="AD181" s="1" t="s">
        <v>186</v>
      </c>
      <c r="AE181" s="5">
        <f t="shared" si="35"/>
        <v>4</v>
      </c>
      <c r="AF181" s="5">
        <f t="shared" si="36"/>
        <v>7</v>
      </c>
      <c r="AG181">
        <v>127</v>
      </c>
      <c r="AH181">
        <v>15</v>
      </c>
      <c r="AI181">
        <v>5</v>
      </c>
      <c r="AJ181">
        <v>63</v>
      </c>
      <c r="AK181">
        <f t="shared" si="32"/>
        <v>64</v>
      </c>
      <c r="AL181">
        <v>37</v>
      </c>
      <c r="AM181">
        <v>26</v>
      </c>
      <c r="AN181">
        <v>9</v>
      </c>
      <c r="AO181" s="1" t="s">
        <v>369</v>
      </c>
    </row>
    <row r="182" spans="1:41" x14ac:dyDescent="0.35">
      <c r="A182" s="2">
        <v>43647</v>
      </c>
      <c r="B182" t="s">
        <v>103</v>
      </c>
      <c r="C182">
        <v>5</v>
      </c>
      <c r="D182" t="s">
        <v>104</v>
      </c>
      <c r="E182" t="s">
        <v>61</v>
      </c>
      <c r="F182">
        <v>1</v>
      </c>
      <c r="G182">
        <v>3</v>
      </c>
      <c r="H182">
        <v>1</v>
      </c>
      <c r="I182">
        <v>1</v>
      </c>
      <c r="J182">
        <v>2</v>
      </c>
      <c r="K182" t="s">
        <v>37</v>
      </c>
      <c r="L182" t="s">
        <v>435</v>
      </c>
      <c r="M182" s="1" t="s">
        <v>493</v>
      </c>
      <c r="N182">
        <v>0.87</v>
      </c>
      <c r="O182" s="3">
        <v>4.5999999999999999E-2</v>
      </c>
      <c r="P182" s="3">
        <v>4.1000000000000002E-2</v>
      </c>
      <c r="Q182" s="3">
        <v>0.621</v>
      </c>
      <c r="R182" s="3">
        <v>0.74299999999999999</v>
      </c>
      <c r="S182" s="3">
        <v>0.47</v>
      </c>
      <c r="T182" s="1" t="s">
        <v>359</v>
      </c>
      <c r="U182" s="5">
        <f t="shared" si="30"/>
        <v>6</v>
      </c>
      <c r="V182" s="5">
        <f t="shared" si="31"/>
        <v>13</v>
      </c>
      <c r="W182" s="5">
        <f t="shared" si="33"/>
        <v>6</v>
      </c>
      <c r="X182" s="5">
        <f t="shared" si="34"/>
        <v>13</v>
      </c>
      <c r="Y182" s="3">
        <v>0.48299999999999998</v>
      </c>
      <c r="Z182" s="3">
        <v>0.315</v>
      </c>
      <c r="AA182" s="3">
        <v>0.123</v>
      </c>
      <c r="AB182" s="3">
        <v>0.21299999999999999</v>
      </c>
      <c r="AC182" s="3">
        <v>0.48699999999999999</v>
      </c>
      <c r="AD182" s="1" t="s">
        <v>157</v>
      </c>
      <c r="AE182" s="5">
        <f t="shared" si="35"/>
        <v>3</v>
      </c>
      <c r="AF182" s="5">
        <f t="shared" si="36"/>
        <v>8</v>
      </c>
      <c r="AG182">
        <v>422</v>
      </c>
      <c r="AH182">
        <v>10</v>
      </c>
      <c r="AI182">
        <v>9</v>
      </c>
      <c r="AJ182">
        <v>219</v>
      </c>
      <c r="AK182">
        <f t="shared" si="32"/>
        <v>203</v>
      </c>
      <c r="AL182">
        <v>136</v>
      </c>
      <c r="AM182">
        <v>83</v>
      </c>
      <c r="AN182">
        <v>25</v>
      </c>
      <c r="AO182" s="1" t="s">
        <v>494</v>
      </c>
    </row>
    <row r="183" spans="1:41" x14ac:dyDescent="0.35">
      <c r="A183" s="2">
        <v>43647</v>
      </c>
      <c r="B183" t="s">
        <v>103</v>
      </c>
      <c r="C183">
        <v>5</v>
      </c>
      <c r="D183" t="s">
        <v>104</v>
      </c>
      <c r="E183" t="s">
        <v>36</v>
      </c>
      <c r="F183">
        <v>1</v>
      </c>
      <c r="G183">
        <v>22</v>
      </c>
      <c r="H183">
        <v>1</v>
      </c>
      <c r="I183">
        <v>1</v>
      </c>
      <c r="J183">
        <v>23</v>
      </c>
      <c r="K183" t="s">
        <v>37</v>
      </c>
      <c r="L183" t="s">
        <v>421</v>
      </c>
      <c r="M183" s="1" t="s">
        <v>495</v>
      </c>
      <c r="N183">
        <v>1.2</v>
      </c>
      <c r="O183" s="3">
        <v>7.8E-2</v>
      </c>
      <c r="P183" s="3">
        <v>2.5999999999999999E-2</v>
      </c>
      <c r="Q183" s="3">
        <v>0.64300000000000002</v>
      </c>
      <c r="R183" s="3">
        <v>0.77</v>
      </c>
      <c r="S183" s="3">
        <v>0.51200000000000001</v>
      </c>
      <c r="T183" s="1" t="s">
        <v>76</v>
      </c>
      <c r="U183" s="5">
        <f t="shared" si="30"/>
        <v>4</v>
      </c>
      <c r="V183" s="5">
        <f t="shared" si="31"/>
        <v>5</v>
      </c>
      <c r="W183" s="5">
        <f t="shared" si="33"/>
        <v>4</v>
      </c>
      <c r="X183" s="5">
        <f t="shared" si="34"/>
        <v>5</v>
      </c>
      <c r="Y183" s="3">
        <v>0.53800000000000003</v>
      </c>
      <c r="Z183" s="3">
        <v>0.38700000000000001</v>
      </c>
      <c r="AA183" s="3">
        <v>4.7E-2</v>
      </c>
      <c r="AB183" s="3">
        <v>0.32400000000000001</v>
      </c>
      <c r="AC183" s="3">
        <v>0.51400000000000001</v>
      </c>
      <c r="AD183" s="1" t="s">
        <v>80</v>
      </c>
      <c r="AE183" s="5">
        <f t="shared" si="35"/>
        <v>5</v>
      </c>
      <c r="AF183" s="5">
        <f t="shared" si="36"/>
        <v>8</v>
      </c>
      <c r="AG183">
        <v>221</v>
      </c>
      <c r="AH183">
        <v>9</v>
      </c>
      <c r="AI183">
        <v>3</v>
      </c>
      <c r="AJ183">
        <v>115</v>
      </c>
      <c r="AK183">
        <f t="shared" si="32"/>
        <v>106</v>
      </c>
      <c r="AL183">
        <v>74</v>
      </c>
      <c r="AM183">
        <v>41</v>
      </c>
      <c r="AN183">
        <v>5</v>
      </c>
      <c r="AO183" s="1" t="s">
        <v>329</v>
      </c>
    </row>
    <row r="184" spans="1:41" x14ac:dyDescent="0.35">
      <c r="A184" s="2">
        <v>43647</v>
      </c>
      <c r="B184" t="s">
        <v>103</v>
      </c>
      <c r="C184">
        <v>5</v>
      </c>
      <c r="D184" t="s">
        <v>104</v>
      </c>
      <c r="E184" t="s">
        <v>43</v>
      </c>
      <c r="F184">
        <v>1</v>
      </c>
      <c r="G184">
        <v>23</v>
      </c>
      <c r="H184">
        <v>1</v>
      </c>
      <c r="I184">
        <v>1</v>
      </c>
      <c r="J184">
        <v>21</v>
      </c>
      <c r="K184" t="s">
        <v>37</v>
      </c>
      <c r="L184" t="s">
        <v>473</v>
      </c>
      <c r="M184" s="1" t="s">
        <v>496</v>
      </c>
      <c r="N184">
        <v>1.47</v>
      </c>
      <c r="O184" s="3">
        <v>3.5999999999999997E-2</v>
      </c>
      <c r="P184" s="3">
        <v>3.5999999999999997E-2</v>
      </c>
      <c r="Q184" s="3">
        <v>0.59</v>
      </c>
      <c r="R184" s="3">
        <v>0.755</v>
      </c>
      <c r="S184" s="3">
        <v>0.5</v>
      </c>
      <c r="T184" s="1" t="s">
        <v>107</v>
      </c>
      <c r="U184" s="5">
        <f t="shared" si="30"/>
        <v>5</v>
      </c>
      <c r="V184" s="5">
        <f t="shared" si="31"/>
        <v>6</v>
      </c>
      <c r="W184" s="5">
        <f t="shared" si="33"/>
        <v>5</v>
      </c>
      <c r="X184" s="5">
        <f t="shared" si="34"/>
        <v>6</v>
      </c>
      <c r="Y184" s="3">
        <v>0.58499999999999996</v>
      </c>
      <c r="Z184" s="3">
        <v>0.51300000000000001</v>
      </c>
      <c r="AA184" s="3">
        <v>5.2999999999999999E-2</v>
      </c>
      <c r="AB184" s="3">
        <v>0.38200000000000001</v>
      </c>
      <c r="AC184" s="3">
        <v>0.61899999999999999</v>
      </c>
      <c r="AD184" s="1" t="s">
        <v>237</v>
      </c>
      <c r="AE184" s="5">
        <f t="shared" si="35"/>
        <v>7</v>
      </c>
      <c r="AF184" s="5">
        <f t="shared" si="36"/>
        <v>10</v>
      </c>
      <c r="AG184">
        <v>159</v>
      </c>
      <c r="AH184">
        <v>3</v>
      </c>
      <c r="AI184">
        <v>3</v>
      </c>
      <c r="AJ184">
        <v>83</v>
      </c>
      <c r="AK184">
        <f t="shared" si="32"/>
        <v>76</v>
      </c>
      <c r="AL184">
        <v>49</v>
      </c>
      <c r="AM184">
        <v>34</v>
      </c>
      <c r="AN184">
        <v>4</v>
      </c>
      <c r="AO184" s="1" t="s">
        <v>206</v>
      </c>
    </row>
    <row r="185" spans="1:41" x14ac:dyDescent="0.35">
      <c r="A185" s="2">
        <v>43647</v>
      </c>
      <c r="B185" t="s">
        <v>103</v>
      </c>
      <c r="C185">
        <v>5</v>
      </c>
      <c r="D185" t="s">
        <v>104</v>
      </c>
      <c r="E185" t="s">
        <v>49</v>
      </c>
      <c r="F185">
        <v>1</v>
      </c>
      <c r="G185">
        <v>66</v>
      </c>
      <c r="H185">
        <v>1</v>
      </c>
      <c r="I185">
        <v>1</v>
      </c>
      <c r="K185" t="s">
        <v>37</v>
      </c>
      <c r="L185" t="s">
        <v>497</v>
      </c>
      <c r="M185" s="1" t="s">
        <v>498</v>
      </c>
      <c r="N185">
        <v>2.16</v>
      </c>
      <c r="O185" s="3">
        <v>4.4999999999999998E-2</v>
      </c>
      <c r="P185" s="3">
        <v>1.4999999999999999E-2</v>
      </c>
      <c r="Q185" s="3">
        <v>0.69699999999999995</v>
      </c>
      <c r="R185" s="3">
        <v>0.78300000000000003</v>
      </c>
      <c r="S185" s="3">
        <v>0.8</v>
      </c>
      <c r="T185" s="1" t="s">
        <v>57</v>
      </c>
      <c r="U185" s="5">
        <f t="shared" si="30"/>
        <v>0</v>
      </c>
      <c r="V185" s="5">
        <f t="shared" si="31"/>
        <v>0</v>
      </c>
      <c r="W185" s="5">
        <f t="shared" si="33"/>
        <v>0</v>
      </c>
      <c r="X185" s="5">
        <f t="shared" si="34"/>
        <v>0</v>
      </c>
      <c r="Y185" s="3">
        <v>0.60299999999999998</v>
      </c>
      <c r="Z185" s="3">
        <v>0.45900000000000002</v>
      </c>
      <c r="AA185" s="3">
        <v>7.0999999999999994E-2</v>
      </c>
      <c r="AB185" s="3">
        <v>0.35299999999999998</v>
      </c>
      <c r="AC185" s="3">
        <v>0.61799999999999999</v>
      </c>
      <c r="AD185" s="1" t="s">
        <v>117</v>
      </c>
      <c r="AE185" s="5">
        <f t="shared" si="35"/>
        <v>5</v>
      </c>
      <c r="AF185" s="5">
        <f t="shared" si="36"/>
        <v>9</v>
      </c>
      <c r="AG185">
        <v>151</v>
      </c>
      <c r="AH185">
        <v>3</v>
      </c>
      <c r="AI185">
        <v>1</v>
      </c>
      <c r="AJ185">
        <v>66</v>
      </c>
      <c r="AK185">
        <f t="shared" si="32"/>
        <v>85</v>
      </c>
      <c r="AL185">
        <v>46</v>
      </c>
      <c r="AM185">
        <v>20</v>
      </c>
      <c r="AN185">
        <v>6</v>
      </c>
      <c r="AO185" s="1" t="s">
        <v>155</v>
      </c>
    </row>
    <row r="186" spans="1:41" x14ac:dyDescent="0.35">
      <c r="A186" s="2">
        <v>43647</v>
      </c>
      <c r="B186" t="s">
        <v>103</v>
      </c>
      <c r="C186">
        <v>5</v>
      </c>
      <c r="D186" t="s">
        <v>104</v>
      </c>
      <c r="E186" t="s">
        <v>54</v>
      </c>
      <c r="F186">
        <v>1</v>
      </c>
      <c r="G186">
        <v>48</v>
      </c>
      <c r="H186">
        <v>1</v>
      </c>
      <c r="I186">
        <v>1</v>
      </c>
      <c r="K186" t="s">
        <v>37</v>
      </c>
      <c r="L186" t="s">
        <v>172</v>
      </c>
      <c r="M186" s="1" t="s">
        <v>499</v>
      </c>
      <c r="N186">
        <v>1.31</v>
      </c>
      <c r="O186" s="3">
        <v>6.8000000000000005E-2</v>
      </c>
      <c r="P186" s="3">
        <v>6.0999999999999999E-2</v>
      </c>
      <c r="Q186" s="3">
        <v>0.65900000000000003</v>
      </c>
      <c r="R186" s="3">
        <v>0.81599999999999995</v>
      </c>
      <c r="S186" s="3">
        <v>0.51100000000000001</v>
      </c>
      <c r="T186" s="1" t="s">
        <v>179</v>
      </c>
      <c r="U186" s="5">
        <f t="shared" si="30"/>
        <v>3</v>
      </c>
      <c r="V186" s="5">
        <f t="shared" si="31"/>
        <v>3</v>
      </c>
      <c r="W186" s="5">
        <f t="shared" si="33"/>
        <v>3</v>
      </c>
      <c r="X186" s="5">
        <f t="shared" si="34"/>
        <v>3</v>
      </c>
      <c r="Y186" s="3">
        <v>0.54300000000000004</v>
      </c>
      <c r="Z186" s="3">
        <v>0.378</v>
      </c>
      <c r="AA186" s="3">
        <v>9.6000000000000002E-2</v>
      </c>
      <c r="AB186" s="3">
        <v>0.317</v>
      </c>
      <c r="AC186" s="3">
        <v>0.47199999999999998</v>
      </c>
      <c r="AD186" s="1" t="s">
        <v>500</v>
      </c>
      <c r="AE186" s="5">
        <f t="shared" si="35"/>
        <v>4</v>
      </c>
      <c r="AF186" s="5">
        <f t="shared" si="36"/>
        <v>17</v>
      </c>
      <c r="AG186">
        <v>267</v>
      </c>
      <c r="AH186">
        <v>9</v>
      </c>
      <c r="AI186">
        <v>8</v>
      </c>
      <c r="AJ186">
        <v>132</v>
      </c>
      <c r="AK186">
        <f t="shared" si="32"/>
        <v>135</v>
      </c>
      <c r="AL186">
        <v>87</v>
      </c>
      <c r="AM186">
        <v>45</v>
      </c>
      <c r="AN186">
        <v>13</v>
      </c>
      <c r="AO186" s="1" t="s">
        <v>423</v>
      </c>
    </row>
    <row r="187" spans="1:41" x14ac:dyDescent="0.35">
      <c r="A187" s="2">
        <v>43647</v>
      </c>
      <c r="B187" t="s">
        <v>103</v>
      </c>
      <c r="C187">
        <v>5</v>
      </c>
      <c r="D187" t="s">
        <v>104</v>
      </c>
      <c r="E187" t="s">
        <v>128</v>
      </c>
      <c r="F187">
        <v>1</v>
      </c>
      <c r="G187">
        <v>111</v>
      </c>
      <c r="H187">
        <v>1</v>
      </c>
      <c r="I187">
        <v>1</v>
      </c>
      <c r="K187" t="s">
        <v>37</v>
      </c>
      <c r="L187" t="s">
        <v>290</v>
      </c>
      <c r="M187" s="1" t="s">
        <v>439</v>
      </c>
      <c r="N187">
        <v>1.88</v>
      </c>
      <c r="O187" s="3">
        <v>0.17799999999999999</v>
      </c>
      <c r="P187" s="3">
        <v>2.7E-2</v>
      </c>
      <c r="Q187" s="3">
        <v>0.67100000000000004</v>
      </c>
      <c r="R187" s="3">
        <v>0.79600000000000004</v>
      </c>
      <c r="S187" s="3">
        <v>0.54200000000000004</v>
      </c>
      <c r="T187" s="1" t="s">
        <v>71</v>
      </c>
      <c r="U187" s="5">
        <f t="shared" si="30"/>
        <v>3</v>
      </c>
      <c r="V187" s="5">
        <f t="shared" si="31"/>
        <v>5</v>
      </c>
      <c r="W187" s="5">
        <f t="shared" si="33"/>
        <v>3</v>
      </c>
      <c r="X187" s="5">
        <f t="shared" si="34"/>
        <v>5</v>
      </c>
      <c r="Y187" s="3">
        <v>0.624</v>
      </c>
      <c r="Z187" s="3">
        <v>0.53900000000000003</v>
      </c>
      <c r="AA187" s="3">
        <v>3.9E-2</v>
      </c>
      <c r="AB187" s="3">
        <v>0.45100000000000001</v>
      </c>
      <c r="AC187" s="3">
        <v>0.72</v>
      </c>
      <c r="AD187" s="1" t="s">
        <v>501</v>
      </c>
      <c r="AE187" s="5">
        <f t="shared" si="35"/>
        <v>7</v>
      </c>
      <c r="AF187" s="5">
        <f t="shared" si="36"/>
        <v>13</v>
      </c>
      <c r="AG187">
        <v>149</v>
      </c>
      <c r="AH187">
        <v>13</v>
      </c>
      <c r="AI187">
        <v>2</v>
      </c>
      <c r="AJ187">
        <v>73</v>
      </c>
      <c r="AK187">
        <f t="shared" si="32"/>
        <v>76</v>
      </c>
      <c r="AL187">
        <v>49</v>
      </c>
      <c r="AM187">
        <v>24</v>
      </c>
      <c r="AN187">
        <v>3</v>
      </c>
      <c r="AO187" s="1" t="s">
        <v>502</v>
      </c>
    </row>
    <row r="188" spans="1:41" x14ac:dyDescent="0.35">
      <c r="A188" s="2">
        <v>43647</v>
      </c>
      <c r="B188" t="s">
        <v>103</v>
      </c>
      <c r="C188">
        <v>5</v>
      </c>
      <c r="D188" t="s">
        <v>104</v>
      </c>
      <c r="E188" t="s">
        <v>133</v>
      </c>
      <c r="F188">
        <v>1</v>
      </c>
      <c r="G188">
        <v>57</v>
      </c>
      <c r="H188">
        <v>1</v>
      </c>
      <c r="I188">
        <v>1</v>
      </c>
      <c r="K188" t="s">
        <v>37</v>
      </c>
      <c r="L188" t="s">
        <v>428</v>
      </c>
      <c r="M188" s="1" t="s">
        <v>503</v>
      </c>
      <c r="N188">
        <v>1.8</v>
      </c>
      <c r="O188" s="3">
        <v>0.158</v>
      </c>
      <c r="P188" s="3">
        <v>3.9E-2</v>
      </c>
      <c r="Q188" s="3">
        <v>0.65800000000000003</v>
      </c>
      <c r="R188" s="3">
        <v>0.84</v>
      </c>
      <c r="S188" s="3">
        <v>0.57699999999999996</v>
      </c>
      <c r="T188" s="1" t="s">
        <v>71</v>
      </c>
      <c r="U188" s="5">
        <f t="shared" si="30"/>
        <v>3</v>
      </c>
      <c r="V188" s="5">
        <f t="shared" si="31"/>
        <v>5</v>
      </c>
      <c r="W188" s="5">
        <f t="shared" si="33"/>
        <v>3</v>
      </c>
      <c r="X188" s="5">
        <f t="shared" si="34"/>
        <v>5</v>
      </c>
      <c r="Y188" s="3">
        <v>0.57999999999999996</v>
      </c>
      <c r="Z188" s="3">
        <v>0.45</v>
      </c>
      <c r="AA188" s="3">
        <v>0.09</v>
      </c>
      <c r="AB188" s="3">
        <v>0.38500000000000001</v>
      </c>
      <c r="AC188" s="3">
        <v>0.52100000000000002</v>
      </c>
      <c r="AD188" s="1" t="s">
        <v>127</v>
      </c>
      <c r="AE188" s="5">
        <f t="shared" si="35"/>
        <v>6</v>
      </c>
      <c r="AF188" s="5">
        <f t="shared" si="36"/>
        <v>14</v>
      </c>
      <c r="AG188">
        <v>176</v>
      </c>
      <c r="AH188">
        <v>12</v>
      </c>
      <c r="AI188">
        <v>3</v>
      </c>
      <c r="AJ188">
        <v>76</v>
      </c>
      <c r="AK188">
        <f t="shared" si="32"/>
        <v>100</v>
      </c>
      <c r="AL188">
        <v>50</v>
      </c>
      <c r="AM188">
        <v>26</v>
      </c>
      <c r="AN188">
        <v>9</v>
      </c>
      <c r="AO188" s="1" t="s">
        <v>482</v>
      </c>
    </row>
    <row r="189" spans="1:41" x14ac:dyDescent="0.35">
      <c r="A189" s="2">
        <v>43612</v>
      </c>
      <c r="B189" t="s">
        <v>138</v>
      </c>
      <c r="C189">
        <v>5</v>
      </c>
      <c r="D189" t="s">
        <v>139</v>
      </c>
      <c r="E189" t="s">
        <v>36</v>
      </c>
      <c r="F189">
        <v>1</v>
      </c>
      <c r="G189">
        <v>4</v>
      </c>
      <c r="H189">
        <v>0</v>
      </c>
      <c r="I189">
        <v>1</v>
      </c>
      <c r="J189">
        <v>4</v>
      </c>
      <c r="K189" t="s">
        <v>365</v>
      </c>
      <c r="L189" t="s">
        <v>37</v>
      </c>
      <c r="M189" s="1" t="s">
        <v>504</v>
      </c>
      <c r="N189">
        <v>0.9</v>
      </c>
      <c r="O189" s="3">
        <v>3.4000000000000002E-2</v>
      </c>
      <c r="P189" s="3">
        <v>2.3E-2</v>
      </c>
      <c r="Q189" s="3">
        <v>0.751</v>
      </c>
      <c r="R189" s="3">
        <v>0.624</v>
      </c>
      <c r="S189" s="3">
        <v>0.47699999999999998</v>
      </c>
      <c r="T189" s="1" t="s">
        <v>505</v>
      </c>
      <c r="U189" s="5">
        <f t="shared" si="30"/>
        <v>13</v>
      </c>
      <c r="V189" s="5">
        <f t="shared" si="31"/>
        <v>22</v>
      </c>
      <c r="W189" s="5">
        <f t="shared" si="33"/>
        <v>13</v>
      </c>
      <c r="X189" s="5">
        <f t="shared" si="34"/>
        <v>22</v>
      </c>
      <c r="Y189" s="3">
        <v>0.48799999999999999</v>
      </c>
      <c r="Z189" s="3">
        <v>0.36899999999999999</v>
      </c>
      <c r="AA189" s="3">
        <v>2.7E-2</v>
      </c>
      <c r="AB189" s="3">
        <v>0.35</v>
      </c>
      <c r="AC189" s="3">
        <v>0.41299999999999998</v>
      </c>
      <c r="AD189" s="1" t="s">
        <v>433</v>
      </c>
      <c r="AE189" s="5">
        <f t="shared" si="35"/>
        <v>7</v>
      </c>
      <c r="AF189" s="5">
        <f t="shared" si="36"/>
        <v>12</v>
      </c>
      <c r="AG189">
        <v>326</v>
      </c>
      <c r="AH189">
        <v>6</v>
      </c>
      <c r="AI189">
        <v>4</v>
      </c>
      <c r="AJ189">
        <v>177</v>
      </c>
      <c r="AK189">
        <f t="shared" si="32"/>
        <v>149</v>
      </c>
      <c r="AL189">
        <v>133</v>
      </c>
      <c r="AM189">
        <v>44</v>
      </c>
      <c r="AN189">
        <v>4</v>
      </c>
      <c r="AO189" s="1" t="s">
        <v>506</v>
      </c>
    </row>
    <row r="190" spans="1:41" x14ac:dyDescent="0.35">
      <c r="A190" s="2">
        <v>43612</v>
      </c>
      <c r="B190" t="s">
        <v>138</v>
      </c>
      <c r="C190">
        <v>5</v>
      </c>
      <c r="D190" t="s">
        <v>139</v>
      </c>
      <c r="E190" t="s">
        <v>43</v>
      </c>
      <c r="F190">
        <v>1</v>
      </c>
      <c r="G190">
        <v>5</v>
      </c>
      <c r="H190">
        <v>1</v>
      </c>
      <c r="I190">
        <v>1</v>
      </c>
      <c r="J190">
        <v>5</v>
      </c>
      <c r="K190" t="s">
        <v>37</v>
      </c>
      <c r="L190" t="s">
        <v>228</v>
      </c>
      <c r="M190" s="1" t="s">
        <v>347</v>
      </c>
      <c r="N190">
        <v>1.46</v>
      </c>
      <c r="O190" s="3">
        <v>1.2E-2</v>
      </c>
      <c r="P190" s="3">
        <v>4.7E-2</v>
      </c>
      <c r="Q190" s="3">
        <v>0.64</v>
      </c>
      <c r="R190" s="3">
        <v>0.8</v>
      </c>
      <c r="S190" s="3">
        <v>0.51600000000000001</v>
      </c>
      <c r="T190" s="1" t="s">
        <v>398</v>
      </c>
      <c r="U190" s="5">
        <f t="shared" si="30"/>
        <v>7</v>
      </c>
      <c r="V190" s="5">
        <f t="shared" si="31"/>
        <v>8</v>
      </c>
      <c r="W190" s="5">
        <f t="shared" si="33"/>
        <v>7</v>
      </c>
      <c r="X190" s="5">
        <f t="shared" si="34"/>
        <v>8</v>
      </c>
      <c r="Y190" s="3">
        <v>0.57099999999999995</v>
      </c>
      <c r="Z190" s="3">
        <v>0.44</v>
      </c>
      <c r="AA190" s="3">
        <v>0.11899999999999999</v>
      </c>
      <c r="AB190" s="3">
        <v>0.34499999999999997</v>
      </c>
      <c r="AC190" s="3">
        <v>0.65400000000000003</v>
      </c>
      <c r="AD190" s="1" t="s">
        <v>507</v>
      </c>
      <c r="AE190" s="5">
        <f t="shared" si="35"/>
        <v>6</v>
      </c>
      <c r="AF190" s="5">
        <f t="shared" si="36"/>
        <v>11</v>
      </c>
      <c r="AG190">
        <v>170</v>
      </c>
      <c r="AH190">
        <v>1</v>
      </c>
      <c r="AI190">
        <v>4</v>
      </c>
      <c r="AJ190">
        <v>86</v>
      </c>
      <c r="AK190">
        <f t="shared" si="32"/>
        <v>84</v>
      </c>
      <c r="AL190">
        <v>55</v>
      </c>
      <c r="AM190">
        <v>31</v>
      </c>
      <c r="AN190">
        <v>10</v>
      </c>
      <c r="AO190" s="1" t="s">
        <v>158</v>
      </c>
    </row>
    <row r="191" spans="1:41" x14ac:dyDescent="0.35">
      <c r="A191" s="2">
        <v>43612</v>
      </c>
      <c r="B191" t="s">
        <v>138</v>
      </c>
      <c r="C191">
        <v>5</v>
      </c>
      <c r="D191" t="s">
        <v>139</v>
      </c>
      <c r="E191" t="s">
        <v>49</v>
      </c>
      <c r="F191">
        <v>1</v>
      </c>
      <c r="G191">
        <v>45</v>
      </c>
      <c r="H191">
        <v>1</v>
      </c>
      <c r="I191">
        <v>1</v>
      </c>
      <c r="K191" t="s">
        <v>37</v>
      </c>
      <c r="L191" t="s">
        <v>220</v>
      </c>
      <c r="M191" s="1" t="s">
        <v>439</v>
      </c>
      <c r="N191">
        <v>2.11</v>
      </c>
      <c r="O191" s="3">
        <v>8.6999999999999994E-2</v>
      </c>
      <c r="P191" s="3">
        <v>4.2999999999999997E-2</v>
      </c>
      <c r="Q191" s="3">
        <v>0.623</v>
      </c>
      <c r="R191" s="3">
        <v>0.86</v>
      </c>
      <c r="S191" s="3">
        <v>0.69199999999999995</v>
      </c>
      <c r="T191" s="1" t="s">
        <v>84</v>
      </c>
      <c r="U191" s="5">
        <f t="shared" si="30"/>
        <v>1</v>
      </c>
      <c r="V191" s="5">
        <f t="shared" si="31"/>
        <v>1</v>
      </c>
      <c r="W191" s="5">
        <f t="shared" si="33"/>
        <v>1</v>
      </c>
      <c r="X191" s="5">
        <f t="shared" si="34"/>
        <v>1</v>
      </c>
      <c r="Y191" s="3">
        <v>0.61199999999999999</v>
      </c>
      <c r="Z191" s="3">
        <v>0.42899999999999999</v>
      </c>
      <c r="AA191" s="3">
        <v>5.7000000000000002E-2</v>
      </c>
      <c r="AB191" s="3">
        <v>0.27800000000000002</v>
      </c>
      <c r="AC191" s="3">
        <v>0.58799999999999997</v>
      </c>
      <c r="AD191" s="1" t="s">
        <v>162</v>
      </c>
      <c r="AE191" s="5">
        <f t="shared" si="35"/>
        <v>5</v>
      </c>
      <c r="AF191" s="5">
        <f t="shared" si="36"/>
        <v>7</v>
      </c>
      <c r="AG191">
        <v>139</v>
      </c>
      <c r="AH191">
        <v>6</v>
      </c>
      <c r="AI191">
        <v>3</v>
      </c>
      <c r="AJ191">
        <v>69</v>
      </c>
      <c r="AK191">
        <f t="shared" si="32"/>
        <v>70</v>
      </c>
      <c r="AL191">
        <v>43</v>
      </c>
      <c r="AM191">
        <v>26</v>
      </c>
      <c r="AN191">
        <v>4</v>
      </c>
      <c r="AO191" s="1" t="s">
        <v>502</v>
      </c>
    </row>
    <row r="192" spans="1:41" x14ac:dyDescent="0.35">
      <c r="A192" s="2">
        <v>43612</v>
      </c>
      <c r="B192" t="s">
        <v>138</v>
      </c>
      <c r="C192">
        <v>5</v>
      </c>
      <c r="D192" t="s">
        <v>139</v>
      </c>
      <c r="E192" t="s">
        <v>54</v>
      </c>
      <c r="F192">
        <v>1</v>
      </c>
      <c r="G192">
        <v>147</v>
      </c>
      <c r="H192">
        <v>1</v>
      </c>
      <c r="I192">
        <v>1</v>
      </c>
      <c r="J192" t="s">
        <v>203</v>
      </c>
      <c r="K192" t="s">
        <v>37</v>
      </c>
      <c r="L192" t="s">
        <v>408</v>
      </c>
      <c r="M192" s="1" t="s">
        <v>145</v>
      </c>
      <c r="N192">
        <v>1.85</v>
      </c>
      <c r="O192" s="3">
        <v>0.107</v>
      </c>
      <c r="P192" s="3">
        <v>0</v>
      </c>
      <c r="Q192" s="3">
        <v>0.69299999999999995</v>
      </c>
      <c r="R192" s="3">
        <v>0.84599999999999997</v>
      </c>
      <c r="S192" s="3">
        <v>0.52200000000000002</v>
      </c>
      <c r="T192" s="1" t="s">
        <v>178</v>
      </c>
      <c r="U192" s="5">
        <f t="shared" si="30"/>
        <v>5</v>
      </c>
      <c r="V192" s="5">
        <f t="shared" si="31"/>
        <v>5</v>
      </c>
      <c r="W192" s="5">
        <f t="shared" si="33"/>
        <v>5</v>
      </c>
      <c r="X192" s="5">
        <f t="shared" si="34"/>
        <v>5</v>
      </c>
      <c r="Y192" s="3">
        <v>0.60299999999999998</v>
      </c>
      <c r="Z192" s="3">
        <v>0.46899999999999997</v>
      </c>
      <c r="AA192" s="3">
        <v>0</v>
      </c>
      <c r="AB192" s="3">
        <v>0.42899999999999999</v>
      </c>
      <c r="AC192" s="3">
        <v>0.56000000000000005</v>
      </c>
      <c r="AD192" s="1" t="s">
        <v>47</v>
      </c>
      <c r="AE192" s="5">
        <f t="shared" si="35"/>
        <v>5</v>
      </c>
      <c r="AF192" s="5">
        <f t="shared" si="36"/>
        <v>11</v>
      </c>
      <c r="AG192">
        <v>156</v>
      </c>
      <c r="AH192">
        <v>8</v>
      </c>
      <c r="AI192">
        <v>0</v>
      </c>
      <c r="AJ192">
        <v>75</v>
      </c>
      <c r="AK192">
        <f t="shared" si="32"/>
        <v>81</v>
      </c>
      <c r="AL192">
        <v>52</v>
      </c>
      <c r="AM192">
        <v>23</v>
      </c>
      <c r="AN192">
        <v>0</v>
      </c>
      <c r="AO192" s="1" t="s">
        <v>508</v>
      </c>
    </row>
    <row r="193" spans="1:41" x14ac:dyDescent="0.35">
      <c r="A193" s="2">
        <v>43612</v>
      </c>
      <c r="B193" t="s">
        <v>138</v>
      </c>
      <c r="C193">
        <v>5</v>
      </c>
      <c r="D193" t="s">
        <v>139</v>
      </c>
      <c r="E193" t="s">
        <v>128</v>
      </c>
      <c r="F193">
        <v>1</v>
      </c>
      <c r="G193">
        <v>104</v>
      </c>
      <c r="H193">
        <v>1</v>
      </c>
      <c r="I193">
        <v>1</v>
      </c>
      <c r="J193" t="s">
        <v>90</v>
      </c>
      <c r="K193" t="s">
        <v>37</v>
      </c>
      <c r="L193" t="s">
        <v>509</v>
      </c>
      <c r="M193" s="1" t="s">
        <v>510</v>
      </c>
      <c r="N193">
        <v>1.65</v>
      </c>
      <c r="O193" s="3">
        <v>6.0999999999999999E-2</v>
      </c>
      <c r="P193" s="3">
        <v>0.03</v>
      </c>
      <c r="Q193" s="3">
        <v>0.66700000000000004</v>
      </c>
      <c r="R193" s="3">
        <v>0.81799999999999995</v>
      </c>
      <c r="S193" s="3">
        <v>0.54500000000000004</v>
      </c>
      <c r="T193" s="1" t="s">
        <v>46</v>
      </c>
      <c r="U193" s="5">
        <f t="shared" si="30"/>
        <v>0</v>
      </c>
      <c r="V193" s="5">
        <f t="shared" si="31"/>
        <v>1</v>
      </c>
      <c r="W193" s="5">
        <f t="shared" si="33"/>
        <v>0</v>
      </c>
      <c r="X193" s="5">
        <f t="shared" si="34"/>
        <v>1</v>
      </c>
      <c r="Y193" s="3">
        <v>0.57399999999999995</v>
      </c>
      <c r="Z193" s="3">
        <v>0.45100000000000001</v>
      </c>
      <c r="AA193" s="3">
        <v>7.2999999999999995E-2</v>
      </c>
      <c r="AB193" s="3">
        <v>0.36</v>
      </c>
      <c r="AC193" s="3">
        <v>0.59399999999999997</v>
      </c>
      <c r="AD193" s="1" t="s">
        <v>267</v>
      </c>
      <c r="AE193" s="5">
        <f t="shared" si="35"/>
        <v>6</v>
      </c>
      <c r="AF193" s="5">
        <f t="shared" si="36"/>
        <v>10</v>
      </c>
      <c r="AG193">
        <v>148</v>
      </c>
      <c r="AH193">
        <v>4</v>
      </c>
      <c r="AI193">
        <v>2</v>
      </c>
      <c r="AJ193">
        <v>66</v>
      </c>
      <c r="AK193">
        <f t="shared" si="32"/>
        <v>82</v>
      </c>
      <c r="AL193">
        <v>44</v>
      </c>
      <c r="AM193">
        <v>22</v>
      </c>
      <c r="AN193">
        <v>6</v>
      </c>
      <c r="AO193" s="1" t="s">
        <v>502</v>
      </c>
    </row>
    <row r="194" spans="1:41" x14ac:dyDescent="0.35">
      <c r="A194" s="2">
        <v>43612</v>
      </c>
      <c r="B194" t="s">
        <v>138</v>
      </c>
      <c r="C194">
        <v>5</v>
      </c>
      <c r="D194" t="s">
        <v>139</v>
      </c>
      <c r="E194" t="s">
        <v>133</v>
      </c>
      <c r="F194">
        <v>1</v>
      </c>
      <c r="G194">
        <v>44</v>
      </c>
      <c r="H194">
        <v>1</v>
      </c>
      <c r="I194">
        <v>1</v>
      </c>
      <c r="K194" t="s">
        <v>37</v>
      </c>
      <c r="L194" t="s">
        <v>172</v>
      </c>
      <c r="M194" s="1" t="s">
        <v>511</v>
      </c>
      <c r="N194">
        <v>2.36</v>
      </c>
      <c r="O194" s="3">
        <v>9.5000000000000001E-2</v>
      </c>
      <c r="P194" s="3">
        <v>1.6E-2</v>
      </c>
      <c r="Q194" s="3">
        <v>0.69799999999999995</v>
      </c>
      <c r="R194" s="3">
        <v>0.81799999999999995</v>
      </c>
      <c r="S194" s="3">
        <v>0.73699999999999999</v>
      </c>
      <c r="T194" s="1" t="s">
        <v>70</v>
      </c>
      <c r="U194" s="5">
        <f t="shared" si="30"/>
        <v>1</v>
      </c>
      <c r="V194" s="5">
        <f t="shared" si="31"/>
        <v>2</v>
      </c>
      <c r="W194" s="5">
        <f t="shared" si="33"/>
        <v>1</v>
      </c>
      <c r="X194" s="5">
        <f t="shared" si="34"/>
        <v>2</v>
      </c>
      <c r="Y194" s="3">
        <v>0.628</v>
      </c>
      <c r="Z194" s="3">
        <v>0.48599999999999999</v>
      </c>
      <c r="AA194" s="3">
        <v>0.108</v>
      </c>
      <c r="AB194" s="3">
        <v>0.40899999999999997</v>
      </c>
      <c r="AC194" s="3">
        <v>0.6</v>
      </c>
      <c r="AD194" s="1" t="s">
        <v>250</v>
      </c>
      <c r="AE194" s="5">
        <f t="shared" si="35"/>
        <v>6</v>
      </c>
      <c r="AF194" s="5">
        <f t="shared" si="36"/>
        <v>9</v>
      </c>
      <c r="AG194">
        <v>137</v>
      </c>
      <c r="AH194">
        <v>6</v>
      </c>
      <c r="AI194">
        <v>1</v>
      </c>
      <c r="AJ194">
        <v>63</v>
      </c>
      <c r="AK194">
        <f t="shared" si="32"/>
        <v>74</v>
      </c>
      <c r="AL194">
        <v>44</v>
      </c>
      <c r="AM194">
        <v>19</v>
      </c>
      <c r="AN194">
        <v>8</v>
      </c>
      <c r="AO194" s="1" t="s">
        <v>152</v>
      </c>
    </row>
    <row r="195" spans="1:41" x14ac:dyDescent="0.35">
      <c r="A195" s="2">
        <v>43598</v>
      </c>
      <c r="B195" t="s">
        <v>150</v>
      </c>
      <c r="C195">
        <v>3</v>
      </c>
      <c r="D195" t="s">
        <v>139</v>
      </c>
      <c r="E195" t="s">
        <v>61</v>
      </c>
      <c r="F195">
        <v>1</v>
      </c>
      <c r="G195">
        <v>2</v>
      </c>
      <c r="H195">
        <v>0</v>
      </c>
      <c r="I195">
        <v>1</v>
      </c>
      <c r="J195">
        <v>2</v>
      </c>
      <c r="K195" t="s">
        <v>140</v>
      </c>
      <c r="L195" t="s">
        <v>37</v>
      </c>
      <c r="M195" s="1" t="s">
        <v>512</v>
      </c>
      <c r="N195">
        <v>0.63</v>
      </c>
      <c r="O195" s="3">
        <v>7.2999999999999995E-2</v>
      </c>
      <c r="P195" s="3">
        <v>0.01</v>
      </c>
      <c r="Q195" s="3">
        <v>0.75</v>
      </c>
      <c r="R195" s="3">
        <v>0.59699999999999998</v>
      </c>
      <c r="S195" s="3">
        <v>0.29199999999999998</v>
      </c>
      <c r="T195" s="1" t="s">
        <v>513</v>
      </c>
      <c r="U195" s="5">
        <f t="shared" ref="U195:U258" si="37">IFERROR(_xlfn.NUMBERVALUE(LEFT(T195, FIND( "/", T195) - 1)),0)</f>
        <v>11</v>
      </c>
      <c r="V195" s="5">
        <f t="shared" ref="V195:V258" si="38">IFERROR(_xlfn.NUMBERVALUE(RIGHT(T195, LEN(T195) - FIND("/",T195))),0)</f>
        <v>17</v>
      </c>
      <c r="W195" s="5">
        <f t="shared" si="33"/>
        <v>11</v>
      </c>
      <c r="X195" s="5">
        <f t="shared" si="34"/>
        <v>17</v>
      </c>
      <c r="Y195" s="3">
        <v>0.432</v>
      </c>
      <c r="Z195" s="3">
        <v>0.30299999999999999</v>
      </c>
      <c r="AA195" s="3">
        <v>0</v>
      </c>
      <c r="AB195" s="3">
        <v>0.27100000000000002</v>
      </c>
      <c r="AC195" s="3">
        <v>0.38900000000000001</v>
      </c>
      <c r="AD195" s="1" t="s">
        <v>70</v>
      </c>
      <c r="AE195" s="5">
        <f t="shared" si="35"/>
        <v>1</v>
      </c>
      <c r="AF195" s="5">
        <f t="shared" si="36"/>
        <v>2</v>
      </c>
      <c r="AG195">
        <v>162</v>
      </c>
      <c r="AH195">
        <v>7</v>
      </c>
      <c r="AI195">
        <v>1</v>
      </c>
      <c r="AJ195">
        <v>96</v>
      </c>
      <c r="AK195">
        <f t="shared" ref="AK195:AK258" si="39">AG195-AJ195</f>
        <v>66</v>
      </c>
      <c r="AL195">
        <v>72</v>
      </c>
      <c r="AM195">
        <v>24</v>
      </c>
      <c r="AN195">
        <v>0</v>
      </c>
      <c r="AO195" s="1" t="s">
        <v>514</v>
      </c>
    </row>
    <row r="196" spans="1:41" x14ac:dyDescent="0.35">
      <c r="A196" s="2">
        <v>43598</v>
      </c>
      <c r="B196" t="s">
        <v>150</v>
      </c>
      <c r="C196">
        <v>3</v>
      </c>
      <c r="D196" t="s">
        <v>139</v>
      </c>
      <c r="E196" t="s">
        <v>36</v>
      </c>
      <c r="F196">
        <v>1</v>
      </c>
      <c r="G196">
        <v>24</v>
      </c>
      <c r="H196">
        <v>1</v>
      </c>
      <c r="I196">
        <v>1</v>
      </c>
      <c r="K196" t="s">
        <v>37</v>
      </c>
      <c r="L196" t="s">
        <v>142</v>
      </c>
      <c r="M196" s="1" t="s">
        <v>515</v>
      </c>
      <c r="N196">
        <v>1.05</v>
      </c>
      <c r="O196" s="3">
        <v>0.02</v>
      </c>
      <c r="P196" s="3">
        <v>0.01</v>
      </c>
      <c r="Q196" s="3">
        <v>0.65700000000000003</v>
      </c>
      <c r="R196" s="3">
        <v>0.69199999999999995</v>
      </c>
      <c r="S196" s="3">
        <v>0.61799999999999999</v>
      </c>
      <c r="T196" s="1" t="s">
        <v>108</v>
      </c>
      <c r="U196" s="5">
        <f t="shared" si="37"/>
        <v>2</v>
      </c>
      <c r="V196" s="5">
        <f t="shared" si="38"/>
        <v>4</v>
      </c>
      <c r="W196" s="5">
        <f t="shared" si="33"/>
        <v>2</v>
      </c>
      <c r="X196" s="5">
        <f t="shared" si="34"/>
        <v>4</v>
      </c>
      <c r="Y196" s="3">
        <v>0.52500000000000002</v>
      </c>
      <c r="Z196" s="3">
        <v>0.35</v>
      </c>
      <c r="AA196" s="3">
        <v>0</v>
      </c>
      <c r="AB196" s="3">
        <v>0.34</v>
      </c>
      <c r="AC196" s="3">
        <v>0.36699999999999999</v>
      </c>
      <c r="AD196" s="1" t="s">
        <v>76</v>
      </c>
      <c r="AE196" s="5">
        <f t="shared" si="35"/>
        <v>4</v>
      </c>
      <c r="AF196" s="5">
        <f t="shared" si="36"/>
        <v>5</v>
      </c>
      <c r="AG196">
        <v>179</v>
      </c>
      <c r="AH196">
        <v>2</v>
      </c>
      <c r="AI196">
        <v>1</v>
      </c>
      <c r="AJ196">
        <v>99</v>
      </c>
      <c r="AK196">
        <f t="shared" si="39"/>
        <v>80</v>
      </c>
      <c r="AL196">
        <v>65</v>
      </c>
      <c r="AM196">
        <v>34</v>
      </c>
      <c r="AN196">
        <v>0</v>
      </c>
      <c r="AO196" s="1" t="s">
        <v>516</v>
      </c>
    </row>
    <row r="197" spans="1:41" x14ac:dyDescent="0.35">
      <c r="A197" s="2">
        <v>43598</v>
      </c>
      <c r="B197" t="s">
        <v>150</v>
      </c>
      <c r="C197">
        <v>3</v>
      </c>
      <c r="D197" t="s">
        <v>139</v>
      </c>
      <c r="E197" t="s">
        <v>43</v>
      </c>
      <c r="F197">
        <v>1</v>
      </c>
      <c r="G197">
        <v>9</v>
      </c>
      <c r="H197">
        <v>1</v>
      </c>
      <c r="I197">
        <v>1</v>
      </c>
      <c r="J197">
        <v>7</v>
      </c>
      <c r="K197" t="s">
        <v>37</v>
      </c>
      <c r="L197" t="s">
        <v>517</v>
      </c>
      <c r="M197" s="1" t="s">
        <v>518</v>
      </c>
      <c r="N197">
        <v>1.1499999999999999</v>
      </c>
      <c r="O197" s="3">
        <v>6.0999999999999999E-2</v>
      </c>
      <c r="P197" s="3">
        <v>0.03</v>
      </c>
      <c r="Q197" s="3">
        <v>0.67700000000000005</v>
      </c>
      <c r="R197" s="3">
        <v>0.67200000000000004</v>
      </c>
      <c r="S197" s="3">
        <v>0.71899999999999997</v>
      </c>
      <c r="T197" s="1" t="s">
        <v>162</v>
      </c>
      <c r="U197" s="5">
        <f t="shared" si="37"/>
        <v>5</v>
      </c>
      <c r="V197" s="5">
        <f t="shared" si="38"/>
        <v>7</v>
      </c>
      <c r="W197" s="5">
        <f t="shared" si="33"/>
        <v>5</v>
      </c>
      <c r="X197" s="5">
        <f t="shared" si="34"/>
        <v>7</v>
      </c>
      <c r="Y197" s="3">
        <v>0.51200000000000001</v>
      </c>
      <c r="Z197" s="3">
        <v>0.36</v>
      </c>
      <c r="AA197" s="3">
        <v>0.105</v>
      </c>
      <c r="AB197" s="3">
        <v>0.28599999999999998</v>
      </c>
      <c r="AC197" s="3">
        <v>0.51400000000000001</v>
      </c>
      <c r="AD197" s="1" t="s">
        <v>217</v>
      </c>
      <c r="AE197" s="5">
        <f t="shared" si="35"/>
        <v>2</v>
      </c>
      <c r="AF197" s="5">
        <f t="shared" si="36"/>
        <v>11</v>
      </c>
      <c r="AG197">
        <v>213</v>
      </c>
      <c r="AH197">
        <v>6</v>
      </c>
      <c r="AI197">
        <v>3</v>
      </c>
      <c r="AJ197">
        <v>99</v>
      </c>
      <c r="AK197">
        <f t="shared" si="39"/>
        <v>114</v>
      </c>
      <c r="AL197">
        <v>67</v>
      </c>
      <c r="AM197">
        <v>32</v>
      </c>
      <c r="AN197">
        <v>12</v>
      </c>
      <c r="AO197" s="1" t="s">
        <v>109</v>
      </c>
    </row>
    <row r="198" spans="1:41" x14ac:dyDescent="0.35">
      <c r="A198" s="2">
        <v>43598</v>
      </c>
      <c r="B198" t="s">
        <v>150</v>
      </c>
      <c r="C198">
        <v>3</v>
      </c>
      <c r="D198" t="s">
        <v>139</v>
      </c>
      <c r="E198" t="s">
        <v>49</v>
      </c>
      <c r="F198">
        <v>1</v>
      </c>
      <c r="G198">
        <v>56</v>
      </c>
      <c r="H198">
        <v>1</v>
      </c>
      <c r="I198">
        <v>1</v>
      </c>
      <c r="K198" t="s">
        <v>37</v>
      </c>
      <c r="L198" t="s">
        <v>428</v>
      </c>
      <c r="M198" s="1" t="s">
        <v>519</v>
      </c>
      <c r="N198">
        <v>1.78</v>
      </c>
      <c r="O198" s="3">
        <v>3.6999999999999998E-2</v>
      </c>
      <c r="P198" s="3">
        <v>5.6000000000000001E-2</v>
      </c>
      <c r="Q198" s="3">
        <v>0.61099999999999999</v>
      </c>
      <c r="R198" s="3">
        <v>0.75800000000000001</v>
      </c>
      <c r="S198" s="3">
        <v>0.61899999999999999</v>
      </c>
      <c r="T198" s="1" t="s">
        <v>179</v>
      </c>
      <c r="U198" s="5">
        <f t="shared" si="37"/>
        <v>3</v>
      </c>
      <c r="V198" s="5">
        <f t="shared" si="38"/>
        <v>3</v>
      </c>
      <c r="W198" s="5">
        <f t="shared" si="33"/>
        <v>3</v>
      </c>
      <c r="X198" s="5">
        <f t="shared" si="34"/>
        <v>3</v>
      </c>
      <c r="Y198" s="3">
        <v>0.63</v>
      </c>
      <c r="Z198" s="3">
        <v>0.52600000000000002</v>
      </c>
      <c r="AA198" s="3">
        <v>5.2999999999999999E-2</v>
      </c>
      <c r="AB198" s="3">
        <v>0.52200000000000002</v>
      </c>
      <c r="AC198" s="3">
        <v>0.53300000000000003</v>
      </c>
      <c r="AD198" s="1" t="s">
        <v>413</v>
      </c>
      <c r="AE198" s="5">
        <f t="shared" si="35"/>
        <v>4</v>
      </c>
      <c r="AF198" s="5">
        <f t="shared" si="36"/>
        <v>4</v>
      </c>
      <c r="AG198">
        <v>92</v>
      </c>
      <c r="AH198">
        <v>2</v>
      </c>
      <c r="AI198">
        <v>3</v>
      </c>
      <c r="AJ198">
        <v>54</v>
      </c>
      <c r="AK198">
        <f t="shared" si="39"/>
        <v>38</v>
      </c>
      <c r="AL198">
        <v>33</v>
      </c>
      <c r="AM198">
        <v>21</v>
      </c>
      <c r="AN198">
        <v>2</v>
      </c>
      <c r="AO198" s="1" t="s">
        <v>424</v>
      </c>
    </row>
    <row r="199" spans="1:41" x14ac:dyDescent="0.35">
      <c r="A199" s="2">
        <v>43598</v>
      </c>
      <c r="B199" t="s">
        <v>150</v>
      </c>
      <c r="C199">
        <v>3</v>
      </c>
      <c r="D199" t="s">
        <v>139</v>
      </c>
      <c r="E199" t="s">
        <v>54</v>
      </c>
      <c r="F199">
        <v>1</v>
      </c>
      <c r="G199">
        <v>22</v>
      </c>
      <c r="H199">
        <v>1</v>
      </c>
      <c r="I199">
        <v>1</v>
      </c>
      <c r="K199" t="s">
        <v>37</v>
      </c>
      <c r="L199" t="s">
        <v>280</v>
      </c>
      <c r="M199" s="1" t="s">
        <v>100</v>
      </c>
      <c r="N199">
        <v>2.54</v>
      </c>
      <c r="O199" s="3">
        <v>2.5000000000000001E-2</v>
      </c>
      <c r="P199" s="3">
        <v>0</v>
      </c>
      <c r="Q199" s="3">
        <v>0.8</v>
      </c>
      <c r="R199" s="3">
        <v>0.875</v>
      </c>
      <c r="S199" s="3">
        <v>0.5</v>
      </c>
      <c r="T199" s="1" t="s">
        <v>57</v>
      </c>
      <c r="U199" s="5">
        <f t="shared" si="37"/>
        <v>0</v>
      </c>
      <c r="V199" s="5">
        <f t="shared" si="38"/>
        <v>0</v>
      </c>
      <c r="W199" s="5">
        <f t="shared" si="33"/>
        <v>0</v>
      </c>
      <c r="X199" s="5">
        <f t="shared" si="34"/>
        <v>0</v>
      </c>
      <c r="Y199" s="3">
        <v>0.624</v>
      </c>
      <c r="Z199" s="3">
        <v>0.50800000000000001</v>
      </c>
      <c r="AA199" s="3">
        <v>3.3000000000000002E-2</v>
      </c>
      <c r="AB199" s="3">
        <v>0.438</v>
      </c>
      <c r="AC199" s="3">
        <v>0.58599999999999997</v>
      </c>
      <c r="AD199" s="1" t="s">
        <v>520</v>
      </c>
      <c r="AE199" s="5">
        <f t="shared" si="35"/>
        <v>4</v>
      </c>
      <c r="AF199" s="5">
        <f t="shared" si="36"/>
        <v>13</v>
      </c>
      <c r="AG199">
        <v>101</v>
      </c>
      <c r="AH199">
        <v>1</v>
      </c>
      <c r="AI199">
        <v>0</v>
      </c>
      <c r="AJ199">
        <v>40</v>
      </c>
      <c r="AK199">
        <f t="shared" si="39"/>
        <v>61</v>
      </c>
      <c r="AL199">
        <v>32</v>
      </c>
      <c r="AM199">
        <v>8</v>
      </c>
      <c r="AN199">
        <v>2</v>
      </c>
      <c r="AO199" s="1" t="s">
        <v>235</v>
      </c>
    </row>
    <row r="200" spans="1:41" x14ac:dyDescent="0.35">
      <c r="A200" s="2">
        <v>43591</v>
      </c>
      <c r="B200" t="s">
        <v>167</v>
      </c>
      <c r="C200">
        <v>3</v>
      </c>
      <c r="D200" t="s">
        <v>139</v>
      </c>
      <c r="E200" t="s">
        <v>61</v>
      </c>
      <c r="F200">
        <v>1</v>
      </c>
      <c r="G200">
        <v>9</v>
      </c>
      <c r="H200">
        <v>1</v>
      </c>
      <c r="I200">
        <v>1</v>
      </c>
      <c r="J200">
        <v>8</v>
      </c>
      <c r="K200" t="s">
        <v>37</v>
      </c>
      <c r="L200" t="s">
        <v>38</v>
      </c>
      <c r="M200" s="1" t="s">
        <v>62</v>
      </c>
      <c r="N200">
        <v>1.43</v>
      </c>
      <c r="O200" s="3">
        <v>3.4000000000000002E-2</v>
      </c>
      <c r="P200" s="3">
        <v>0</v>
      </c>
      <c r="Q200" s="3">
        <v>0.67800000000000005</v>
      </c>
      <c r="R200" s="3">
        <v>0.77500000000000002</v>
      </c>
      <c r="S200" s="3">
        <v>0.57899999999999996</v>
      </c>
      <c r="T200" s="1" t="s">
        <v>57</v>
      </c>
      <c r="U200" s="5">
        <f t="shared" si="37"/>
        <v>0</v>
      </c>
      <c r="V200" s="5">
        <f t="shared" si="38"/>
        <v>0</v>
      </c>
      <c r="W200" s="5">
        <f t="shared" ref="W200:W201" si="40">_xlfn.NUMBERVALUE(LEFT(T200, FIND( "/", T200) - 1))</f>
        <v>0</v>
      </c>
      <c r="X200" s="5">
        <f t="shared" ref="X200:X201" si="41">_xlfn.NUMBERVALUE(RIGHT(T200, LEN(T200) - FIND( "/", T200)))</f>
        <v>0</v>
      </c>
      <c r="Y200" s="3">
        <v>0.56499999999999995</v>
      </c>
      <c r="Z200" s="3">
        <v>0.41099999999999998</v>
      </c>
      <c r="AA200" s="3">
        <v>1.7999999999999999E-2</v>
      </c>
      <c r="AB200" s="3">
        <v>0.39400000000000002</v>
      </c>
      <c r="AC200" s="3">
        <v>0.435</v>
      </c>
      <c r="AD200" s="1" t="s">
        <v>63</v>
      </c>
      <c r="AE200" s="5">
        <f t="shared" ref="AE200:AE201" si="42">_xlfn.NUMBERVALUE(LEFT(AD200, FIND( "/", AD200) - 1))</f>
        <v>2</v>
      </c>
      <c r="AF200" s="5">
        <f t="shared" ref="AF200:AF201" si="43">_xlfn.NUMBERVALUE(RIGHT(AD200, LEN(AD200) - FIND( "/", AD200)))</f>
        <v>5</v>
      </c>
      <c r="AG200">
        <v>115</v>
      </c>
      <c r="AH200">
        <v>2</v>
      </c>
      <c r="AI200">
        <v>0</v>
      </c>
      <c r="AJ200">
        <v>59</v>
      </c>
      <c r="AK200">
        <f t="shared" si="39"/>
        <v>56</v>
      </c>
      <c r="AL200">
        <v>40</v>
      </c>
      <c r="AM200">
        <v>19</v>
      </c>
      <c r="AN200">
        <v>1</v>
      </c>
      <c r="AO200" s="1" t="s">
        <v>308</v>
      </c>
    </row>
    <row r="201" spans="1:41" x14ac:dyDescent="0.35">
      <c r="A201" s="2">
        <v>43591</v>
      </c>
      <c r="B201" t="s">
        <v>167</v>
      </c>
      <c r="C201">
        <v>3</v>
      </c>
      <c r="D201" t="s">
        <v>139</v>
      </c>
      <c r="E201" t="s">
        <v>36</v>
      </c>
      <c r="F201">
        <v>1</v>
      </c>
      <c r="G201">
        <v>5</v>
      </c>
      <c r="H201">
        <v>1</v>
      </c>
      <c r="I201">
        <v>1</v>
      </c>
      <c r="J201">
        <v>5</v>
      </c>
      <c r="K201" t="s">
        <v>37</v>
      </c>
      <c r="L201" t="s">
        <v>365</v>
      </c>
      <c r="M201" s="1" t="s">
        <v>521</v>
      </c>
      <c r="N201">
        <v>1.1100000000000001</v>
      </c>
      <c r="O201" s="3">
        <v>3.3000000000000002E-2</v>
      </c>
      <c r="P201" s="3">
        <v>1.0999999999999999E-2</v>
      </c>
      <c r="Q201" s="3">
        <v>0.61099999999999999</v>
      </c>
      <c r="R201" s="3">
        <v>0.745</v>
      </c>
      <c r="S201" s="3">
        <v>0.45700000000000002</v>
      </c>
      <c r="T201" s="1" t="s">
        <v>237</v>
      </c>
      <c r="U201" s="5">
        <f t="shared" si="37"/>
        <v>7</v>
      </c>
      <c r="V201" s="5">
        <f t="shared" si="38"/>
        <v>10</v>
      </c>
      <c r="W201" s="5">
        <f t="shared" si="40"/>
        <v>7</v>
      </c>
      <c r="X201" s="5">
        <f t="shared" si="41"/>
        <v>10</v>
      </c>
      <c r="Y201" s="3">
        <v>0.52600000000000002</v>
      </c>
      <c r="Z201" s="3">
        <v>0.40699999999999997</v>
      </c>
      <c r="AA201" s="3">
        <v>2.5000000000000001E-2</v>
      </c>
      <c r="AB201" s="3">
        <v>0.35699999999999998</v>
      </c>
      <c r="AC201" s="3">
        <v>0.46200000000000002</v>
      </c>
      <c r="AD201" s="1" t="s">
        <v>179</v>
      </c>
      <c r="AE201" s="5">
        <f t="shared" si="42"/>
        <v>3</v>
      </c>
      <c r="AF201" s="5">
        <f t="shared" si="43"/>
        <v>3</v>
      </c>
      <c r="AG201">
        <v>171</v>
      </c>
      <c r="AH201">
        <v>3</v>
      </c>
      <c r="AI201">
        <v>1</v>
      </c>
      <c r="AJ201">
        <v>90</v>
      </c>
      <c r="AK201">
        <f t="shared" si="39"/>
        <v>81</v>
      </c>
      <c r="AL201">
        <v>55</v>
      </c>
      <c r="AM201">
        <v>35</v>
      </c>
      <c r="AN201">
        <v>2</v>
      </c>
      <c r="AO201" s="1" t="s">
        <v>522</v>
      </c>
    </row>
    <row r="202" spans="1:41" x14ac:dyDescent="0.35">
      <c r="A202" s="2">
        <v>43591</v>
      </c>
      <c r="B202" t="s">
        <v>167</v>
      </c>
      <c r="C202">
        <v>3</v>
      </c>
      <c r="D202" t="s">
        <v>139</v>
      </c>
      <c r="E202" t="s">
        <v>43</v>
      </c>
      <c r="F202">
        <v>1</v>
      </c>
      <c r="G202">
        <v>11</v>
      </c>
      <c r="H202">
        <v>1</v>
      </c>
      <c r="I202">
        <v>1</v>
      </c>
      <c r="J202">
        <v>9</v>
      </c>
      <c r="K202" t="s">
        <v>37</v>
      </c>
      <c r="L202" t="s">
        <v>83</v>
      </c>
      <c r="M202" s="1" t="s">
        <v>176</v>
      </c>
      <c r="U202" s="5">
        <f t="shared" si="37"/>
        <v>0</v>
      </c>
      <c r="V202" s="5">
        <f t="shared" si="38"/>
        <v>0</v>
      </c>
      <c r="AK202">
        <f t="shared" si="39"/>
        <v>0</v>
      </c>
    </row>
    <row r="203" spans="1:41" x14ac:dyDescent="0.35">
      <c r="A203" s="2">
        <v>43591</v>
      </c>
      <c r="B203" t="s">
        <v>167</v>
      </c>
      <c r="C203">
        <v>3</v>
      </c>
      <c r="D203" t="s">
        <v>139</v>
      </c>
      <c r="E203" t="s">
        <v>49</v>
      </c>
      <c r="F203">
        <v>1</v>
      </c>
      <c r="G203">
        <v>47</v>
      </c>
      <c r="H203">
        <v>1</v>
      </c>
      <c r="I203">
        <v>1</v>
      </c>
      <c r="K203" t="s">
        <v>37</v>
      </c>
      <c r="L203" t="s">
        <v>357</v>
      </c>
      <c r="M203" s="1" t="s">
        <v>523</v>
      </c>
      <c r="N203">
        <v>1.52</v>
      </c>
      <c r="O203" s="3">
        <v>6.5000000000000002E-2</v>
      </c>
      <c r="P203" s="3">
        <v>3.2000000000000001E-2</v>
      </c>
      <c r="Q203" s="3">
        <v>0.67700000000000005</v>
      </c>
      <c r="R203" s="3">
        <v>0.83299999999999996</v>
      </c>
      <c r="S203" s="3">
        <v>0.6</v>
      </c>
      <c r="T203" s="1" t="s">
        <v>413</v>
      </c>
      <c r="U203" s="5">
        <f t="shared" si="37"/>
        <v>4</v>
      </c>
      <c r="V203" s="5">
        <f t="shared" si="38"/>
        <v>4</v>
      </c>
      <c r="W203" s="5">
        <f t="shared" ref="W203:W238" si="44">_xlfn.NUMBERVALUE(LEFT(T203, FIND( "/", T203) - 1))</f>
        <v>4</v>
      </c>
      <c r="X203" s="5">
        <f t="shared" ref="X203:X238" si="45">_xlfn.NUMBERVALUE(RIGHT(T203, LEN(T203) - FIND( "/", T203)))</f>
        <v>4</v>
      </c>
      <c r="Y203" s="3">
        <v>0.57099999999999995</v>
      </c>
      <c r="Z203" s="3">
        <v>0.36799999999999999</v>
      </c>
      <c r="AA203" s="3">
        <v>5.2999999999999999E-2</v>
      </c>
      <c r="AB203" s="3">
        <v>0.33300000000000002</v>
      </c>
      <c r="AC203" s="3">
        <v>0.44400000000000001</v>
      </c>
      <c r="AD203" s="1" t="s">
        <v>108</v>
      </c>
      <c r="AE203" s="5">
        <f t="shared" ref="AE203:AE238" si="46">_xlfn.NUMBERVALUE(LEFT(AD203, FIND( "/", AD203) - 1))</f>
        <v>2</v>
      </c>
      <c r="AF203" s="5">
        <f t="shared" ref="AF203:AF238" si="47">_xlfn.NUMBERVALUE(RIGHT(AD203, LEN(AD203) - FIND( "/", AD203)))</f>
        <v>4</v>
      </c>
      <c r="AG203">
        <v>119</v>
      </c>
      <c r="AH203">
        <v>4</v>
      </c>
      <c r="AI203">
        <v>2</v>
      </c>
      <c r="AJ203">
        <v>62</v>
      </c>
      <c r="AK203">
        <f t="shared" si="39"/>
        <v>57</v>
      </c>
      <c r="AL203">
        <v>42</v>
      </c>
      <c r="AM203">
        <v>20</v>
      </c>
      <c r="AN203">
        <v>3</v>
      </c>
      <c r="AO203" s="1" t="s">
        <v>440</v>
      </c>
    </row>
    <row r="204" spans="1:41" x14ac:dyDescent="0.35">
      <c r="A204" s="2">
        <v>43591</v>
      </c>
      <c r="B204" t="s">
        <v>167</v>
      </c>
      <c r="C204">
        <v>3</v>
      </c>
      <c r="D204" t="s">
        <v>139</v>
      </c>
      <c r="E204" t="s">
        <v>54</v>
      </c>
      <c r="F204">
        <v>1</v>
      </c>
      <c r="G204">
        <v>57</v>
      </c>
      <c r="H204">
        <v>1</v>
      </c>
      <c r="I204">
        <v>1</v>
      </c>
      <c r="J204" t="s">
        <v>203</v>
      </c>
      <c r="K204" t="s">
        <v>37</v>
      </c>
      <c r="L204" t="s">
        <v>241</v>
      </c>
      <c r="M204" s="1" t="s">
        <v>212</v>
      </c>
      <c r="N204">
        <v>2.4</v>
      </c>
      <c r="O204" s="3">
        <v>0.152</v>
      </c>
      <c r="P204" s="3">
        <v>4.2999999999999997E-2</v>
      </c>
      <c r="Q204" s="3">
        <v>0.73899999999999999</v>
      </c>
      <c r="R204" s="3">
        <v>0.85299999999999998</v>
      </c>
      <c r="S204" s="3">
        <v>0.75</v>
      </c>
      <c r="T204" s="1" t="s">
        <v>84</v>
      </c>
      <c r="U204" s="5">
        <f t="shared" si="37"/>
        <v>1</v>
      </c>
      <c r="V204" s="5">
        <f t="shared" si="38"/>
        <v>1</v>
      </c>
      <c r="W204" s="5">
        <f t="shared" si="44"/>
        <v>1</v>
      </c>
      <c r="X204" s="5">
        <f t="shared" si="45"/>
        <v>1</v>
      </c>
      <c r="Y204" s="3">
        <v>0.59399999999999997</v>
      </c>
      <c r="Z204" s="3">
        <v>0.41699999999999998</v>
      </c>
      <c r="AA204" s="3">
        <v>6.7000000000000004E-2</v>
      </c>
      <c r="AB204" s="3">
        <v>0.36799999999999999</v>
      </c>
      <c r="AC204" s="3">
        <v>0.5</v>
      </c>
      <c r="AD204" s="1" t="s">
        <v>179</v>
      </c>
      <c r="AE204" s="5">
        <f t="shared" si="46"/>
        <v>3</v>
      </c>
      <c r="AF204" s="5">
        <f t="shared" si="47"/>
        <v>3</v>
      </c>
      <c r="AG204">
        <v>106</v>
      </c>
      <c r="AH204">
        <v>7</v>
      </c>
      <c r="AI204">
        <v>2</v>
      </c>
      <c r="AJ204">
        <v>46</v>
      </c>
      <c r="AK204">
        <f t="shared" si="39"/>
        <v>60</v>
      </c>
      <c r="AL204">
        <v>34</v>
      </c>
      <c r="AM204">
        <v>12</v>
      </c>
      <c r="AN204">
        <v>4</v>
      </c>
      <c r="AO204" s="1" t="s">
        <v>459</v>
      </c>
    </row>
    <row r="205" spans="1:41" x14ac:dyDescent="0.35">
      <c r="A205" s="2">
        <v>43570</v>
      </c>
      <c r="B205" t="s">
        <v>196</v>
      </c>
      <c r="C205">
        <v>3</v>
      </c>
      <c r="D205" t="s">
        <v>139</v>
      </c>
      <c r="E205" t="s">
        <v>43</v>
      </c>
      <c r="F205">
        <v>1</v>
      </c>
      <c r="G205">
        <v>14</v>
      </c>
      <c r="H205">
        <v>0</v>
      </c>
      <c r="I205">
        <v>1</v>
      </c>
      <c r="J205">
        <v>10</v>
      </c>
      <c r="K205" t="s">
        <v>65</v>
      </c>
      <c r="L205" t="s">
        <v>37</v>
      </c>
      <c r="M205" s="1" t="s">
        <v>524</v>
      </c>
      <c r="N205">
        <v>0.8</v>
      </c>
      <c r="O205" s="3">
        <v>4.3999999999999997E-2</v>
      </c>
      <c r="P205" s="3">
        <v>3.3000000000000002E-2</v>
      </c>
      <c r="Q205" s="3">
        <v>0.53800000000000003</v>
      </c>
      <c r="R205" s="3">
        <v>0.65300000000000002</v>
      </c>
      <c r="S205" s="3">
        <v>0.47599999999999998</v>
      </c>
      <c r="T205" s="1" t="s">
        <v>234</v>
      </c>
      <c r="U205" s="5">
        <f t="shared" si="37"/>
        <v>5</v>
      </c>
      <c r="V205" s="5">
        <f t="shared" si="38"/>
        <v>10</v>
      </c>
      <c r="W205" s="5">
        <f t="shared" si="44"/>
        <v>5</v>
      </c>
      <c r="X205" s="5">
        <f t="shared" si="45"/>
        <v>10</v>
      </c>
      <c r="Y205" s="3">
        <v>0.46200000000000002</v>
      </c>
      <c r="Z205" s="3">
        <v>0.34100000000000003</v>
      </c>
      <c r="AA205" s="3">
        <v>3.6999999999999998E-2</v>
      </c>
      <c r="AB205" s="3">
        <v>0.3</v>
      </c>
      <c r="AC205" s="3">
        <v>0.38100000000000001</v>
      </c>
      <c r="AD205" s="1" t="s">
        <v>108</v>
      </c>
      <c r="AE205" s="5">
        <f t="shared" si="46"/>
        <v>2</v>
      </c>
      <c r="AF205" s="5">
        <f t="shared" si="47"/>
        <v>4</v>
      </c>
      <c r="AG205">
        <v>173</v>
      </c>
      <c r="AH205">
        <v>4</v>
      </c>
      <c r="AI205">
        <v>3</v>
      </c>
      <c r="AJ205">
        <v>91</v>
      </c>
      <c r="AK205">
        <f t="shared" si="39"/>
        <v>82</v>
      </c>
      <c r="AL205">
        <v>49</v>
      </c>
      <c r="AM205">
        <v>42</v>
      </c>
      <c r="AN205">
        <v>3</v>
      </c>
      <c r="AO205" s="1" t="s">
        <v>525</v>
      </c>
    </row>
    <row r="206" spans="1:41" x14ac:dyDescent="0.35">
      <c r="A206" s="2">
        <v>43570</v>
      </c>
      <c r="B206" t="s">
        <v>196</v>
      </c>
      <c r="C206">
        <v>3</v>
      </c>
      <c r="D206" t="s">
        <v>139</v>
      </c>
      <c r="E206" t="s">
        <v>49</v>
      </c>
      <c r="F206">
        <v>1</v>
      </c>
      <c r="G206">
        <v>65</v>
      </c>
      <c r="H206">
        <v>1</v>
      </c>
      <c r="I206">
        <v>1</v>
      </c>
      <c r="K206" t="s">
        <v>37</v>
      </c>
      <c r="L206" t="s">
        <v>241</v>
      </c>
      <c r="M206" s="1" t="s">
        <v>519</v>
      </c>
      <c r="N206">
        <v>1.57</v>
      </c>
      <c r="O206" s="3">
        <v>6.8000000000000005E-2</v>
      </c>
      <c r="P206" s="3">
        <v>6.8000000000000005E-2</v>
      </c>
      <c r="Q206" s="3">
        <v>0.52300000000000002</v>
      </c>
      <c r="R206" s="3">
        <v>0.69599999999999995</v>
      </c>
      <c r="S206" s="3">
        <v>0.57099999999999995</v>
      </c>
      <c r="T206" s="1" t="s">
        <v>70</v>
      </c>
      <c r="U206" s="5">
        <f t="shared" si="37"/>
        <v>1</v>
      </c>
      <c r="V206" s="5">
        <f t="shared" si="38"/>
        <v>2</v>
      </c>
      <c r="W206" s="5">
        <f t="shared" si="44"/>
        <v>1</v>
      </c>
      <c r="X206" s="5">
        <f t="shared" si="45"/>
        <v>2</v>
      </c>
      <c r="Y206" s="3">
        <v>0.59799999999999998</v>
      </c>
      <c r="Z206" s="3">
        <v>0.57099999999999995</v>
      </c>
      <c r="AA206" s="3">
        <v>3.2000000000000001E-2</v>
      </c>
      <c r="AB206" s="3">
        <v>0.38700000000000001</v>
      </c>
      <c r="AC206" s="3">
        <v>0.75</v>
      </c>
      <c r="AD206" s="1" t="s">
        <v>267</v>
      </c>
      <c r="AE206" s="5">
        <f t="shared" si="46"/>
        <v>6</v>
      </c>
      <c r="AF206" s="5">
        <f t="shared" si="47"/>
        <v>10</v>
      </c>
      <c r="AG206">
        <v>107</v>
      </c>
      <c r="AH206">
        <v>3</v>
      </c>
      <c r="AI206">
        <v>3</v>
      </c>
      <c r="AJ206">
        <v>44</v>
      </c>
      <c r="AK206">
        <f t="shared" si="39"/>
        <v>63</v>
      </c>
      <c r="AL206">
        <v>23</v>
      </c>
      <c r="AM206">
        <v>21</v>
      </c>
      <c r="AN206">
        <v>2</v>
      </c>
      <c r="AO206" s="1" t="s">
        <v>232</v>
      </c>
    </row>
    <row r="207" spans="1:41" x14ac:dyDescent="0.35">
      <c r="A207" s="2">
        <v>43570</v>
      </c>
      <c r="B207" t="s">
        <v>196</v>
      </c>
      <c r="C207">
        <v>3</v>
      </c>
      <c r="D207" t="s">
        <v>139</v>
      </c>
      <c r="E207" t="s">
        <v>54</v>
      </c>
      <c r="F207">
        <v>1</v>
      </c>
      <c r="G207">
        <v>40</v>
      </c>
      <c r="H207">
        <v>1</v>
      </c>
      <c r="I207">
        <v>1</v>
      </c>
      <c r="K207" t="s">
        <v>37</v>
      </c>
      <c r="L207" t="s">
        <v>428</v>
      </c>
      <c r="M207" s="1" t="s">
        <v>526</v>
      </c>
      <c r="N207">
        <v>1.08</v>
      </c>
      <c r="O207" s="3">
        <v>8.0000000000000002E-3</v>
      </c>
      <c r="P207" s="3">
        <v>6.8000000000000005E-2</v>
      </c>
      <c r="Q207" s="3">
        <v>0.61899999999999999</v>
      </c>
      <c r="R207" s="3">
        <v>0.64400000000000002</v>
      </c>
      <c r="S207" s="3">
        <v>0.48899999999999999</v>
      </c>
      <c r="T207" s="1" t="s">
        <v>527</v>
      </c>
      <c r="U207" s="5">
        <f t="shared" si="37"/>
        <v>12</v>
      </c>
      <c r="V207" s="5">
        <f t="shared" si="38"/>
        <v>16</v>
      </c>
      <c r="W207" s="5">
        <f t="shared" si="44"/>
        <v>12</v>
      </c>
      <c r="X207" s="5">
        <f t="shared" si="45"/>
        <v>16</v>
      </c>
      <c r="Y207" s="3">
        <v>0.52700000000000002</v>
      </c>
      <c r="Z207" s="3">
        <v>0.44900000000000001</v>
      </c>
      <c r="AA207" s="3">
        <v>3.4000000000000002E-2</v>
      </c>
      <c r="AB207" s="3">
        <v>0.38</v>
      </c>
      <c r="AC207" s="3">
        <v>0.53800000000000003</v>
      </c>
      <c r="AD207" s="1" t="s">
        <v>234</v>
      </c>
      <c r="AE207" s="5">
        <f t="shared" si="46"/>
        <v>5</v>
      </c>
      <c r="AF207" s="5">
        <f t="shared" si="47"/>
        <v>10</v>
      </c>
      <c r="AG207">
        <v>207</v>
      </c>
      <c r="AH207">
        <v>1</v>
      </c>
      <c r="AI207">
        <v>8</v>
      </c>
      <c r="AJ207">
        <v>118</v>
      </c>
      <c r="AK207">
        <f t="shared" si="39"/>
        <v>89</v>
      </c>
      <c r="AL207">
        <v>73</v>
      </c>
      <c r="AM207">
        <v>45</v>
      </c>
      <c r="AN207">
        <v>3</v>
      </c>
      <c r="AO207" s="1" t="s">
        <v>528</v>
      </c>
    </row>
    <row r="208" spans="1:41" x14ac:dyDescent="0.35">
      <c r="A208" s="2">
        <v>43542</v>
      </c>
      <c r="B208" t="s">
        <v>529</v>
      </c>
      <c r="C208">
        <v>3</v>
      </c>
      <c r="D208" t="s">
        <v>35</v>
      </c>
      <c r="E208" t="s">
        <v>49</v>
      </c>
      <c r="F208">
        <v>1</v>
      </c>
      <c r="G208">
        <v>25</v>
      </c>
      <c r="H208">
        <v>0</v>
      </c>
      <c r="I208">
        <v>1</v>
      </c>
      <c r="J208">
        <v>22</v>
      </c>
      <c r="K208" t="s">
        <v>421</v>
      </c>
      <c r="L208" t="s">
        <v>37</v>
      </c>
      <c r="M208" s="1" t="s">
        <v>530</v>
      </c>
      <c r="N208">
        <v>1</v>
      </c>
      <c r="O208" s="3">
        <v>5.7000000000000002E-2</v>
      </c>
      <c r="P208" s="3">
        <v>4.5999999999999999E-2</v>
      </c>
      <c r="Q208" s="3">
        <v>0.57499999999999996</v>
      </c>
      <c r="R208" s="3">
        <v>0.64</v>
      </c>
      <c r="S208" s="3">
        <v>0.48599999999999999</v>
      </c>
      <c r="T208" s="1" t="s">
        <v>89</v>
      </c>
      <c r="U208" s="5">
        <f t="shared" si="37"/>
        <v>3</v>
      </c>
      <c r="V208" s="5">
        <f t="shared" si="38"/>
        <v>7</v>
      </c>
      <c r="W208" s="5">
        <f t="shared" si="44"/>
        <v>3</v>
      </c>
      <c r="X208" s="5">
        <f t="shared" si="45"/>
        <v>7</v>
      </c>
      <c r="Y208" s="3">
        <v>0.497</v>
      </c>
      <c r="Z208" s="3">
        <v>0.42599999999999999</v>
      </c>
      <c r="AA208" s="3">
        <v>1.0999999999999999E-2</v>
      </c>
      <c r="AB208" s="3">
        <v>0.29099999999999998</v>
      </c>
      <c r="AC208" s="3">
        <v>0.61499999999999999</v>
      </c>
      <c r="AD208" s="1" t="s">
        <v>520</v>
      </c>
      <c r="AE208" s="5">
        <f t="shared" si="46"/>
        <v>4</v>
      </c>
      <c r="AF208" s="5">
        <f t="shared" si="47"/>
        <v>13</v>
      </c>
      <c r="AG208">
        <v>181</v>
      </c>
      <c r="AH208">
        <v>5</v>
      </c>
      <c r="AI208">
        <v>4</v>
      </c>
      <c r="AJ208">
        <v>87</v>
      </c>
      <c r="AK208">
        <f t="shared" si="39"/>
        <v>94</v>
      </c>
      <c r="AL208">
        <v>50</v>
      </c>
      <c r="AM208">
        <v>37</v>
      </c>
      <c r="AN208">
        <v>1</v>
      </c>
      <c r="AO208" s="1" t="s">
        <v>531</v>
      </c>
    </row>
    <row r="209" spans="1:41" x14ac:dyDescent="0.35">
      <c r="A209" s="2">
        <v>43542</v>
      </c>
      <c r="B209" t="s">
        <v>529</v>
      </c>
      <c r="C209">
        <v>3</v>
      </c>
      <c r="D209" t="s">
        <v>35</v>
      </c>
      <c r="E209" t="s">
        <v>54</v>
      </c>
      <c r="F209">
        <v>1</v>
      </c>
      <c r="G209">
        <v>83</v>
      </c>
      <c r="H209">
        <v>1</v>
      </c>
      <c r="I209">
        <v>1</v>
      </c>
      <c r="K209" t="s">
        <v>37</v>
      </c>
      <c r="L209" t="s">
        <v>532</v>
      </c>
      <c r="M209" s="1" t="s">
        <v>533</v>
      </c>
      <c r="N209">
        <v>1.38</v>
      </c>
      <c r="O209" s="3">
        <v>3.9E-2</v>
      </c>
      <c r="P209" s="3">
        <v>3.9E-2</v>
      </c>
      <c r="Q209" s="3">
        <v>0.68799999999999994</v>
      </c>
      <c r="R209" s="3">
        <v>0.77400000000000002</v>
      </c>
      <c r="S209" s="3">
        <v>0.5</v>
      </c>
      <c r="T209" s="1" t="s">
        <v>112</v>
      </c>
      <c r="U209" s="5">
        <f t="shared" si="37"/>
        <v>1</v>
      </c>
      <c r="V209" s="5">
        <f t="shared" si="38"/>
        <v>4</v>
      </c>
      <c r="W209" s="5">
        <f t="shared" si="44"/>
        <v>1</v>
      </c>
      <c r="X209" s="5">
        <f t="shared" si="45"/>
        <v>4</v>
      </c>
      <c r="Y209" s="3">
        <v>0.55300000000000005</v>
      </c>
      <c r="Z209" s="3">
        <v>0.42899999999999999</v>
      </c>
      <c r="AA209" s="3">
        <v>9.5000000000000001E-2</v>
      </c>
      <c r="AB209" s="3">
        <v>0.33300000000000002</v>
      </c>
      <c r="AC209" s="3">
        <v>0.6</v>
      </c>
      <c r="AD209" s="1" t="s">
        <v>288</v>
      </c>
      <c r="AE209" s="5">
        <f t="shared" si="46"/>
        <v>5</v>
      </c>
      <c r="AF209" s="5">
        <f t="shared" si="47"/>
        <v>12</v>
      </c>
      <c r="AG209">
        <v>161</v>
      </c>
      <c r="AH209">
        <v>3</v>
      </c>
      <c r="AI209">
        <v>3</v>
      </c>
      <c r="AJ209">
        <v>77</v>
      </c>
      <c r="AK209">
        <f t="shared" si="39"/>
        <v>84</v>
      </c>
      <c r="AL209">
        <v>53</v>
      </c>
      <c r="AM209">
        <v>24</v>
      </c>
      <c r="AN209">
        <v>8</v>
      </c>
      <c r="AO209" s="1" t="s">
        <v>132</v>
      </c>
    </row>
    <row r="210" spans="1:41" x14ac:dyDescent="0.35">
      <c r="A210" s="2">
        <v>43542</v>
      </c>
      <c r="B210" t="s">
        <v>529</v>
      </c>
      <c r="C210">
        <v>3</v>
      </c>
      <c r="D210" t="s">
        <v>35</v>
      </c>
      <c r="E210" t="s">
        <v>128</v>
      </c>
      <c r="F210">
        <v>1</v>
      </c>
      <c r="G210">
        <v>81</v>
      </c>
      <c r="H210">
        <v>1</v>
      </c>
      <c r="I210">
        <v>1</v>
      </c>
      <c r="K210" t="s">
        <v>37</v>
      </c>
      <c r="L210" t="s">
        <v>534</v>
      </c>
      <c r="M210" s="1" t="s">
        <v>535</v>
      </c>
      <c r="N210">
        <v>1.57</v>
      </c>
      <c r="O210" s="3">
        <v>0.19</v>
      </c>
      <c r="P210" s="3">
        <v>5.1999999999999998E-2</v>
      </c>
      <c r="Q210" s="3">
        <v>0.621</v>
      </c>
      <c r="R210" s="3">
        <v>0.80600000000000005</v>
      </c>
      <c r="S210" s="3">
        <v>0.63600000000000001</v>
      </c>
      <c r="T210" s="1" t="s">
        <v>46</v>
      </c>
      <c r="U210" s="5">
        <f t="shared" si="37"/>
        <v>0</v>
      </c>
      <c r="V210" s="5">
        <f t="shared" si="38"/>
        <v>1</v>
      </c>
      <c r="W210" s="5">
        <f t="shared" si="44"/>
        <v>0</v>
      </c>
      <c r="X210" s="5">
        <f t="shared" si="45"/>
        <v>1</v>
      </c>
      <c r="Y210" s="3">
        <v>0.56599999999999995</v>
      </c>
      <c r="Z210" s="3">
        <v>0.40600000000000003</v>
      </c>
      <c r="AA210" s="3">
        <v>0.14099999999999999</v>
      </c>
      <c r="AB210" s="3">
        <v>0.28199999999999997</v>
      </c>
      <c r="AC210" s="3">
        <v>0.6</v>
      </c>
      <c r="AD210" s="1" t="s">
        <v>122</v>
      </c>
      <c r="AE210" s="5">
        <f t="shared" si="46"/>
        <v>3</v>
      </c>
      <c r="AF210" s="5">
        <f t="shared" si="47"/>
        <v>4</v>
      </c>
      <c r="AG210">
        <v>122</v>
      </c>
      <c r="AH210">
        <v>11</v>
      </c>
      <c r="AI210">
        <v>3</v>
      </c>
      <c r="AJ210">
        <v>58</v>
      </c>
      <c r="AK210">
        <f t="shared" si="39"/>
        <v>64</v>
      </c>
      <c r="AL210">
        <v>36</v>
      </c>
      <c r="AM210">
        <v>22</v>
      </c>
      <c r="AN210">
        <v>9</v>
      </c>
      <c r="AO210" s="1" t="s">
        <v>242</v>
      </c>
    </row>
    <row r="211" spans="1:41" x14ac:dyDescent="0.35">
      <c r="A211" s="2">
        <v>43528</v>
      </c>
      <c r="B211" t="s">
        <v>536</v>
      </c>
      <c r="C211">
        <v>3</v>
      </c>
      <c r="D211" t="s">
        <v>35</v>
      </c>
      <c r="E211" t="s">
        <v>54</v>
      </c>
      <c r="F211">
        <v>1</v>
      </c>
      <c r="G211">
        <v>39</v>
      </c>
      <c r="H211">
        <v>0</v>
      </c>
      <c r="I211">
        <v>1</v>
      </c>
      <c r="K211" t="s">
        <v>428</v>
      </c>
      <c r="L211" t="s">
        <v>37</v>
      </c>
      <c r="M211" s="1" t="s">
        <v>537</v>
      </c>
      <c r="N211">
        <v>0.87</v>
      </c>
      <c r="O211" s="3">
        <v>3.5999999999999997E-2</v>
      </c>
      <c r="P211" s="3">
        <v>5.3999999999999999E-2</v>
      </c>
      <c r="Q211" s="3">
        <v>0.66100000000000003</v>
      </c>
      <c r="R211" s="3">
        <v>0.67600000000000005</v>
      </c>
      <c r="S211" s="3">
        <v>0.42099999999999999</v>
      </c>
      <c r="T211" s="1" t="s">
        <v>112</v>
      </c>
      <c r="U211" s="5">
        <f t="shared" si="37"/>
        <v>1</v>
      </c>
      <c r="V211" s="5">
        <f t="shared" si="38"/>
        <v>4</v>
      </c>
      <c r="W211" s="5">
        <f t="shared" si="44"/>
        <v>1</v>
      </c>
      <c r="X211" s="5">
        <f t="shared" si="45"/>
        <v>4</v>
      </c>
      <c r="Y211" s="3">
        <v>0.46300000000000002</v>
      </c>
      <c r="Z211" s="3">
        <v>0.35799999999999998</v>
      </c>
      <c r="AA211" s="3">
        <v>4.4999999999999998E-2</v>
      </c>
      <c r="AB211" s="3">
        <v>0.313</v>
      </c>
      <c r="AC211" s="3">
        <v>0.47399999999999998</v>
      </c>
      <c r="AD211" s="1" t="s">
        <v>58</v>
      </c>
      <c r="AE211" s="5">
        <f t="shared" si="46"/>
        <v>1</v>
      </c>
      <c r="AF211" s="5">
        <f t="shared" si="47"/>
        <v>5</v>
      </c>
      <c r="AG211">
        <v>123</v>
      </c>
      <c r="AH211">
        <v>2</v>
      </c>
      <c r="AI211">
        <v>3</v>
      </c>
      <c r="AJ211">
        <v>56</v>
      </c>
      <c r="AK211">
        <f t="shared" si="39"/>
        <v>67</v>
      </c>
      <c r="AL211">
        <v>37</v>
      </c>
      <c r="AM211">
        <v>19</v>
      </c>
      <c r="AN211">
        <v>3</v>
      </c>
      <c r="AO211" s="1" t="s">
        <v>208</v>
      </c>
    </row>
    <row r="212" spans="1:41" x14ac:dyDescent="0.35">
      <c r="A212" s="2">
        <v>43528</v>
      </c>
      <c r="B212" t="s">
        <v>536</v>
      </c>
      <c r="C212">
        <v>3</v>
      </c>
      <c r="D212" t="s">
        <v>35</v>
      </c>
      <c r="E212" t="s">
        <v>128</v>
      </c>
      <c r="F212">
        <v>1</v>
      </c>
      <c r="G212">
        <v>128</v>
      </c>
      <c r="H212">
        <v>1</v>
      </c>
      <c r="I212">
        <v>1</v>
      </c>
      <c r="J212" t="s">
        <v>203</v>
      </c>
      <c r="K212" t="s">
        <v>37</v>
      </c>
      <c r="L212" t="s">
        <v>538</v>
      </c>
      <c r="M212" s="1" t="s">
        <v>539</v>
      </c>
      <c r="N212">
        <v>1.77</v>
      </c>
      <c r="O212" s="3">
        <v>4.9000000000000002E-2</v>
      </c>
      <c r="P212" s="3">
        <v>0</v>
      </c>
      <c r="Q212" s="3">
        <v>0.60699999999999998</v>
      </c>
      <c r="R212" s="3">
        <v>0.75700000000000001</v>
      </c>
      <c r="S212" s="3">
        <v>0.70799999999999996</v>
      </c>
      <c r="T212" s="1" t="s">
        <v>70</v>
      </c>
      <c r="U212" s="5">
        <f t="shared" si="37"/>
        <v>1</v>
      </c>
      <c r="V212" s="5">
        <f t="shared" si="38"/>
        <v>2</v>
      </c>
      <c r="W212" s="5">
        <f t="shared" si="44"/>
        <v>1</v>
      </c>
      <c r="X212" s="5">
        <f t="shared" si="45"/>
        <v>2</v>
      </c>
      <c r="Y212" s="3">
        <v>0.59199999999999997</v>
      </c>
      <c r="Z212" s="3">
        <v>0.46400000000000002</v>
      </c>
      <c r="AA212" s="3">
        <v>8.6999999999999994E-2</v>
      </c>
      <c r="AB212" s="3">
        <v>0.39500000000000002</v>
      </c>
      <c r="AC212" s="3">
        <v>0.54800000000000004</v>
      </c>
      <c r="AD212" s="1" t="s">
        <v>71</v>
      </c>
      <c r="AE212" s="5">
        <f t="shared" si="46"/>
        <v>3</v>
      </c>
      <c r="AF212" s="5">
        <f t="shared" si="47"/>
        <v>5</v>
      </c>
      <c r="AG212">
        <v>130</v>
      </c>
      <c r="AH212">
        <v>3</v>
      </c>
      <c r="AI212">
        <v>0</v>
      </c>
      <c r="AJ212">
        <v>61</v>
      </c>
      <c r="AK212">
        <f t="shared" si="39"/>
        <v>69</v>
      </c>
      <c r="AL212">
        <v>37</v>
      </c>
      <c r="AM212">
        <v>24</v>
      </c>
      <c r="AN212">
        <v>6</v>
      </c>
      <c r="AO212" s="1" t="s">
        <v>474</v>
      </c>
    </row>
    <row r="213" spans="1:41" x14ac:dyDescent="0.35">
      <c r="A213" s="2">
        <v>43479</v>
      </c>
      <c r="B213" t="s">
        <v>346</v>
      </c>
      <c r="C213">
        <v>5</v>
      </c>
      <c r="D213" t="s">
        <v>35</v>
      </c>
      <c r="E213" t="s">
        <v>61</v>
      </c>
      <c r="F213">
        <v>1</v>
      </c>
      <c r="G213">
        <v>2</v>
      </c>
      <c r="H213">
        <v>1</v>
      </c>
      <c r="I213">
        <v>1</v>
      </c>
      <c r="J213">
        <v>2</v>
      </c>
      <c r="K213" t="s">
        <v>37</v>
      </c>
      <c r="L213" t="s">
        <v>140</v>
      </c>
      <c r="M213" s="1" t="s">
        <v>498</v>
      </c>
      <c r="N213">
        <v>2.4</v>
      </c>
      <c r="O213" s="3">
        <v>0.11600000000000001</v>
      </c>
      <c r="P213" s="3">
        <v>0</v>
      </c>
      <c r="Q213" s="3">
        <v>0.72499999999999998</v>
      </c>
      <c r="R213" s="3">
        <v>0.8</v>
      </c>
      <c r="S213" s="3">
        <v>0.84199999999999997</v>
      </c>
      <c r="T213" s="1" t="s">
        <v>84</v>
      </c>
      <c r="U213" s="5">
        <f t="shared" si="37"/>
        <v>1</v>
      </c>
      <c r="V213" s="5">
        <f t="shared" si="38"/>
        <v>1</v>
      </c>
      <c r="W213" s="5">
        <f t="shared" si="44"/>
        <v>1</v>
      </c>
      <c r="X213" s="5">
        <f t="shared" si="45"/>
        <v>1</v>
      </c>
      <c r="Y213" s="3">
        <v>0.627</v>
      </c>
      <c r="Z213" s="3">
        <v>0.45200000000000001</v>
      </c>
      <c r="AA213" s="3">
        <v>4.1000000000000002E-2</v>
      </c>
      <c r="AB213" s="3">
        <v>0.48899999999999999</v>
      </c>
      <c r="AC213" s="3">
        <v>0.38500000000000001</v>
      </c>
      <c r="AD213" s="1" t="s">
        <v>80</v>
      </c>
      <c r="AE213" s="5">
        <f t="shared" si="46"/>
        <v>5</v>
      </c>
      <c r="AF213" s="5">
        <f t="shared" si="47"/>
        <v>8</v>
      </c>
      <c r="AG213">
        <v>142</v>
      </c>
      <c r="AH213">
        <v>8</v>
      </c>
      <c r="AI213">
        <v>0</v>
      </c>
      <c r="AJ213">
        <v>69</v>
      </c>
      <c r="AK213">
        <f t="shared" si="39"/>
        <v>73</v>
      </c>
      <c r="AL213">
        <v>50</v>
      </c>
      <c r="AM213">
        <v>19</v>
      </c>
      <c r="AN213">
        <v>3</v>
      </c>
      <c r="AO213" s="1" t="s">
        <v>508</v>
      </c>
    </row>
    <row r="214" spans="1:41" x14ac:dyDescent="0.35">
      <c r="A214" s="2">
        <v>43479</v>
      </c>
      <c r="B214" t="s">
        <v>346</v>
      </c>
      <c r="C214">
        <v>5</v>
      </c>
      <c r="D214" t="s">
        <v>35</v>
      </c>
      <c r="E214" t="s">
        <v>36</v>
      </c>
      <c r="F214">
        <v>1</v>
      </c>
      <c r="G214">
        <v>31</v>
      </c>
      <c r="H214">
        <v>1</v>
      </c>
      <c r="I214">
        <v>1</v>
      </c>
      <c r="J214">
        <v>28</v>
      </c>
      <c r="K214" t="s">
        <v>37</v>
      </c>
      <c r="L214" t="s">
        <v>475</v>
      </c>
      <c r="M214" s="1" t="s">
        <v>540</v>
      </c>
      <c r="N214">
        <v>3.4</v>
      </c>
      <c r="O214" s="3">
        <v>0.113</v>
      </c>
      <c r="P214" s="3">
        <v>0</v>
      </c>
      <c r="Q214" s="3">
        <v>0.71699999999999997</v>
      </c>
      <c r="R214" s="3">
        <v>0.84199999999999997</v>
      </c>
      <c r="S214" s="3">
        <v>0.86699999999999999</v>
      </c>
      <c r="T214" s="1" t="s">
        <v>57</v>
      </c>
      <c r="U214" s="5">
        <f t="shared" si="37"/>
        <v>0</v>
      </c>
      <c r="V214" s="5">
        <f t="shared" si="38"/>
        <v>0</v>
      </c>
      <c r="W214" s="5">
        <f t="shared" si="44"/>
        <v>0</v>
      </c>
      <c r="X214" s="5">
        <f t="shared" si="45"/>
        <v>0</v>
      </c>
      <c r="Y214" s="3">
        <v>0.65400000000000003</v>
      </c>
      <c r="Z214" s="3">
        <v>0.51400000000000001</v>
      </c>
      <c r="AA214" s="3">
        <v>5.3999999999999999E-2</v>
      </c>
      <c r="AB214" s="3">
        <v>0.32500000000000001</v>
      </c>
      <c r="AC214" s="3">
        <v>0.73499999999999999</v>
      </c>
      <c r="AD214" s="1" t="s">
        <v>433</v>
      </c>
      <c r="AE214" s="5">
        <f t="shared" si="46"/>
        <v>7</v>
      </c>
      <c r="AF214" s="5">
        <f t="shared" si="47"/>
        <v>12</v>
      </c>
      <c r="AG214">
        <v>127</v>
      </c>
      <c r="AH214">
        <v>6</v>
      </c>
      <c r="AI214">
        <v>0</v>
      </c>
      <c r="AJ214">
        <v>53</v>
      </c>
      <c r="AK214">
        <f t="shared" si="39"/>
        <v>74</v>
      </c>
      <c r="AL214">
        <v>38</v>
      </c>
      <c r="AM214">
        <v>15</v>
      </c>
      <c r="AN214">
        <v>4</v>
      </c>
      <c r="AO214" s="1" t="s">
        <v>393</v>
      </c>
    </row>
    <row r="215" spans="1:41" x14ac:dyDescent="0.35">
      <c r="A215" s="2">
        <v>43479</v>
      </c>
      <c r="B215" t="s">
        <v>346</v>
      </c>
      <c r="C215">
        <v>5</v>
      </c>
      <c r="D215" t="s">
        <v>35</v>
      </c>
      <c r="E215" t="s">
        <v>43</v>
      </c>
      <c r="F215">
        <v>1</v>
      </c>
      <c r="G215">
        <v>9</v>
      </c>
      <c r="H215">
        <v>1</v>
      </c>
      <c r="I215">
        <v>1</v>
      </c>
      <c r="J215">
        <v>8</v>
      </c>
      <c r="K215" t="s">
        <v>37</v>
      </c>
      <c r="L215" t="s">
        <v>260</v>
      </c>
      <c r="M215" s="1" t="s">
        <v>541</v>
      </c>
      <c r="N215">
        <v>4.01</v>
      </c>
      <c r="O215" s="3">
        <v>6.9000000000000006E-2</v>
      </c>
      <c r="P215" s="3">
        <v>3.4000000000000002E-2</v>
      </c>
      <c r="Q215" s="3">
        <v>0.69</v>
      </c>
      <c r="R215" s="3">
        <v>0.85</v>
      </c>
      <c r="S215" s="3">
        <v>0.88900000000000001</v>
      </c>
      <c r="T215" s="1" t="s">
        <v>57</v>
      </c>
      <c r="U215" s="5">
        <f t="shared" si="37"/>
        <v>0</v>
      </c>
      <c r="V215" s="5">
        <f t="shared" si="38"/>
        <v>0</v>
      </c>
      <c r="W215" s="5">
        <f t="shared" si="44"/>
        <v>0</v>
      </c>
      <c r="X215" s="5">
        <f t="shared" si="45"/>
        <v>0</v>
      </c>
      <c r="Y215" s="3">
        <v>0.67100000000000004</v>
      </c>
      <c r="Z215" s="3">
        <v>0.55300000000000005</v>
      </c>
      <c r="AA215" s="3">
        <v>0</v>
      </c>
      <c r="AB215" s="3">
        <v>0.51500000000000001</v>
      </c>
      <c r="AC215" s="3">
        <v>0.64300000000000002</v>
      </c>
      <c r="AD215" s="1" t="s">
        <v>413</v>
      </c>
      <c r="AE215" s="5">
        <f t="shared" si="46"/>
        <v>4</v>
      </c>
      <c r="AF215" s="5">
        <f t="shared" si="47"/>
        <v>4</v>
      </c>
      <c r="AG215">
        <v>76</v>
      </c>
      <c r="AH215">
        <v>2</v>
      </c>
      <c r="AI215">
        <v>1</v>
      </c>
      <c r="AJ215">
        <v>29</v>
      </c>
      <c r="AK215">
        <f t="shared" si="39"/>
        <v>47</v>
      </c>
      <c r="AL215">
        <v>20</v>
      </c>
      <c r="AM215">
        <v>9</v>
      </c>
      <c r="AN215">
        <v>0</v>
      </c>
      <c r="AO215" s="1" t="s">
        <v>542</v>
      </c>
    </row>
    <row r="216" spans="1:41" x14ac:dyDescent="0.35">
      <c r="A216" s="2">
        <v>43479</v>
      </c>
      <c r="B216" t="s">
        <v>346</v>
      </c>
      <c r="C216">
        <v>5</v>
      </c>
      <c r="D216" t="s">
        <v>35</v>
      </c>
      <c r="E216" t="s">
        <v>49</v>
      </c>
      <c r="F216">
        <v>1</v>
      </c>
      <c r="G216">
        <v>19</v>
      </c>
      <c r="H216">
        <v>1</v>
      </c>
      <c r="I216">
        <v>1</v>
      </c>
      <c r="J216">
        <v>15</v>
      </c>
      <c r="K216" t="s">
        <v>37</v>
      </c>
      <c r="L216" t="s">
        <v>65</v>
      </c>
      <c r="M216" s="1" t="s">
        <v>543</v>
      </c>
      <c r="N216">
        <v>1.21</v>
      </c>
      <c r="O216" s="3">
        <v>4.8000000000000001E-2</v>
      </c>
      <c r="P216" s="3">
        <v>0.04</v>
      </c>
      <c r="Q216" s="3">
        <v>0.66700000000000004</v>
      </c>
      <c r="R216" s="3">
        <v>0.72599999999999998</v>
      </c>
      <c r="S216" s="3">
        <v>0.5</v>
      </c>
      <c r="T216" s="1" t="s">
        <v>387</v>
      </c>
      <c r="U216" s="5">
        <f t="shared" si="37"/>
        <v>7</v>
      </c>
      <c r="V216" s="5">
        <f t="shared" si="38"/>
        <v>9</v>
      </c>
      <c r="W216" s="5">
        <f t="shared" si="44"/>
        <v>7</v>
      </c>
      <c r="X216" s="5">
        <f t="shared" si="45"/>
        <v>9</v>
      </c>
      <c r="Y216" s="3">
        <v>0.53</v>
      </c>
      <c r="Z216" s="3">
        <v>0.42299999999999999</v>
      </c>
      <c r="AA216" s="3">
        <v>0.127</v>
      </c>
      <c r="AB216" s="3">
        <v>0.30099999999999999</v>
      </c>
      <c r="AC216" s="3">
        <v>0.65300000000000002</v>
      </c>
      <c r="AD216" s="1" t="s">
        <v>544</v>
      </c>
      <c r="AE216" s="5">
        <f t="shared" si="46"/>
        <v>7</v>
      </c>
      <c r="AF216" s="5">
        <f t="shared" si="47"/>
        <v>18</v>
      </c>
      <c r="AG216">
        <v>268</v>
      </c>
      <c r="AH216">
        <v>6</v>
      </c>
      <c r="AI216">
        <v>5</v>
      </c>
      <c r="AJ216">
        <v>126</v>
      </c>
      <c r="AK216">
        <f t="shared" si="39"/>
        <v>142</v>
      </c>
      <c r="AL216">
        <v>84</v>
      </c>
      <c r="AM216">
        <v>42</v>
      </c>
      <c r="AN216">
        <v>18</v>
      </c>
      <c r="AO216" s="1" t="s">
        <v>545</v>
      </c>
    </row>
    <row r="217" spans="1:41" x14ac:dyDescent="0.35">
      <c r="A217" s="2">
        <v>43479</v>
      </c>
      <c r="B217" t="s">
        <v>346</v>
      </c>
      <c r="C217">
        <v>5</v>
      </c>
      <c r="D217" t="s">
        <v>35</v>
      </c>
      <c r="E217" t="s">
        <v>54</v>
      </c>
      <c r="F217">
        <v>1</v>
      </c>
      <c r="G217">
        <v>27</v>
      </c>
      <c r="H217">
        <v>1</v>
      </c>
      <c r="I217">
        <v>1</v>
      </c>
      <c r="J217">
        <v>25</v>
      </c>
      <c r="K217" t="s">
        <v>37</v>
      </c>
      <c r="L217" t="s">
        <v>280</v>
      </c>
      <c r="M217" s="1" t="s">
        <v>546</v>
      </c>
      <c r="N217">
        <v>1.54</v>
      </c>
      <c r="O217" s="3">
        <v>5.6000000000000001E-2</v>
      </c>
      <c r="P217" s="3">
        <v>4.3999999999999997E-2</v>
      </c>
      <c r="Q217" s="3">
        <v>0.61099999999999999</v>
      </c>
      <c r="R217" s="3">
        <v>0.745</v>
      </c>
      <c r="S217" s="3">
        <v>0.629</v>
      </c>
      <c r="T217" s="1" t="s">
        <v>63</v>
      </c>
      <c r="U217" s="5">
        <f t="shared" si="37"/>
        <v>2</v>
      </c>
      <c r="V217" s="5">
        <f t="shared" si="38"/>
        <v>5</v>
      </c>
      <c r="W217" s="5">
        <f t="shared" si="44"/>
        <v>2</v>
      </c>
      <c r="X217" s="5">
        <f t="shared" si="45"/>
        <v>5</v>
      </c>
      <c r="Y217" s="3">
        <v>0.57099999999999995</v>
      </c>
      <c r="Z217" s="3">
        <v>0.46300000000000002</v>
      </c>
      <c r="AA217" s="3">
        <v>5.6000000000000001E-2</v>
      </c>
      <c r="AB217" s="3">
        <v>0.29499999999999998</v>
      </c>
      <c r="AC217" s="3">
        <v>0.68100000000000005</v>
      </c>
      <c r="AD217" s="1" t="s">
        <v>547</v>
      </c>
      <c r="AE217" s="5">
        <f t="shared" si="46"/>
        <v>8</v>
      </c>
      <c r="AF217" s="5">
        <f t="shared" si="47"/>
        <v>13</v>
      </c>
      <c r="AG217">
        <v>198</v>
      </c>
      <c r="AH217">
        <v>5</v>
      </c>
      <c r="AI217">
        <v>4</v>
      </c>
      <c r="AJ217">
        <v>90</v>
      </c>
      <c r="AK217">
        <f t="shared" si="39"/>
        <v>108</v>
      </c>
      <c r="AL217">
        <v>55</v>
      </c>
      <c r="AM217">
        <v>35</v>
      </c>
      <c r="AN217">
        <v>6</v>
      </c>
      <c r="AO217" s="1" t="s">
        <v>522</v>
      </c>
    </row>
    <row r="218" spans="1:41" x14ac:dyDescent="0.35">
      <c r="A218" s="2">
        <v>43479</v>
      </c>
      <c r="B218" t="s">
        <v>346</v>
      </c>
      <c r="C218">
        <v>5</v>
      </c>
      <c r="D218" t="s">
        <v>35</v>
      </c>
      <c r="E218" t="s">
        <v>128</v>
      </c>
      <c r="F218">
        <v>1</v>
      </c>
      <c r="G218">
        <v>177</v>
      </c>
      <c r="H218">
        <v>1</v>
      </c>
      <c r="I218">
        <v>1</v>
      </c>
      <c r="J218" t="s">
        <v>174</v>
      </c>
      <c r="K218" t="s">
        <v>37</v>
      </c>
      <c r="L218" t="s">
        <v>548</v>
      </c>
      <c r="M218" s="1" t="s">
        <v>549</v>
      </c>
      <c r="N218">
        <v>1.46</v>
      </c>
      <c r="O218" s="3">
        <v>0.13800000000000001</v>
      </c>
      <c r="P218" s="3">
        <v>1.0999999999999999E-2</v>
      </c>
      <c r="Q218" s="3">
        <v>0.70099999999999996</v>
      </c>
      <c r="R218" s="3">
        <v>0.73799999999999999</v>
      </c>
      <c r="S218" s="3">
        <v>0.69199999999999995</v>
      </c>
      <c r="T218" s="1" t="s">
        <v>71</v>
      </c>
      <c r="U218" s="5">
        <f t="shared" si="37"/>
        <v>3</v>
      </c>
      <c r="V218" s="5">
        <f t="shared" si="38"/>
        <v>5</v>
      </c>
      <c r="W218" s="5">
        <f t="shared" si="44"/>
        <v>3</v>
      </c>
      <c r="X218" s="5">
        <f t="shared" si="45"/>
        <v>5</v>
      </c>
      <c r="Y218" s="3">
        <v>0.55900000000000005</v>
      </c>
      <c r="Z218" s="3">
        <v>0.40200000000000002</v>
      </c>
      <c r="AA218" s="3">
        <v>0.109</v>
      </c>
      <c r="AB218" s="3">
        <v>0.28000000000000003</v>
      </c>
      <c r="AC218" s="3">
        <v>0.54800000000000004</v>
      </c>
      <c r="AD218" s="1" t="s">
        <v>117</v>
      </c>
      <c r="AE218" s="5">
        <f t="shared" si="46"/>
        <v>5</v>
      </c>
      <c r="AF218" s="5">
        <f t="shared" si="47"/>
        <v>9</v>
      </c>
      <c r="AG218">
        <v>179</v>
      </c>
      <c r="AH218">
        <v>12</v>
      </c>
      <c r="AI218">
        <v>1</v>
      </c>
      <c r="AJ218">
        <v>87</v>
      </c>
      <c r="AK218">
        <f t="shared" si="39"/>
        <v>92</v>
      </c>
      <c r="AL218">
        <v>61</v>
      </c>
      <c r="AM218">
        <v>26</v>
      </c>
      <c r="AN218">
        <v>10</v>
      </c>
      <c r="AO218" s="1" t="s">
        <v>508</v>
      </c>
    </row>
    <row r="219" spans="1:41" x14ac:dyDescent="0.35">
      <c r="A219" s="2">
        <v>43479</v>
      </c>
      <c r="B219" t="s">
        <v>346</v>
      </c>
      <c r="C219">
        <v>5</v>
      </c>
      <c r="D219" t="s">
        <v>35</v>
      </c>
      <c r="E219" t="s">
        <v>133</v>
      </c>
      <c r="F219">
        <v>1</v>
      </c>
      <c r="G219">
        <v>230</v>
      </c>
      <c r="H219">
        <v>1</v>
      </c>
      <c r="I219">
        <v>1</v>
      </c>
      <c r="J219" t="s">
        <v>203</v>
      </c>
      <c r="K219" t="s">
        <v>37</v>
      </c>
      <c r="L219" t="s">
        <v>550</v>
      </c>
      <c r="M219" s="1" t="s">
        <v>439</v>
      </c>
      <c r="N219">
        <v>2.2999999999999998</v>
      </c>
      <c r="O219" s="3">
        <v>9.1999999999999998E-2</v>
      </c>
      <c r="P219" s="3">
        <v>3.1E-2</v>
      </c>
      <c r="Q219" s="3">
        <v>0.73799999999999999</v>
      </c>
      <c r="R219" s="3">
        <v>0.85399999999999998</v>
      </c>
      <c r="S219" s="3">
        <v>0.58799999999999997</v>
      </c>
      <c r="T219" s="1" t="s">
        <v>70</v>
      </c>
      <c r="U219" s="5">
        <f t="shared" si="37"/>
        <v>1</v>
      </c>
      <c r="V219" s="5">
        <f t="shared" si="38"/>
        <v>2</v>
      </c>
      <c r="W219" s="5">
        <f t="shared" si="44"/>
        <v>1</v>
      </c>
      <c r="X219" s="5">
        <f t="shared" si="45"/>
        <v>2</v>
      </c>
      <c r="Y219" s="3">
        <v>0.59899999999999998</v>
      </c>
      <c r="Z219" s="3">
        <v>0.496</v>
      </c>
      <c r="AA219" s="3">
        <v>1.7000000000000001E-2</v>
      </c>
      <c r="AB219" s="3">
        <v>0.432</v>
      </c>
      <c r="AC219" s="3">
        <v>0.63900000000000001</v>
      </c>
      <c r="AD219" s="1" t="s">
        <v>551</v>
      </c>
      <c r="AE219" s="5">
        <f t="shared" si="46"/>
        <v>6</v>
      </c>
      <c r="AF219" s="5">
        <f t="shared" si="47"/>
        <v>20</v>
      </c>
      <c r="AG219">
        <v>182</v>
      </c>
      <c r="AH219">
        <v>6</v>
      </c>
      <c r="AI219">
        <v>2</v>
      </c>
      <c r="AJ219">
        <v>65</v>
      </c>
      <c r="AK219">
        <f t="shared" si="39"/>
        <v>117</v>
      </c>
      <c r="AL219">
        <v>48</v>
      </c>
      <c r="AM219">
        <v>17</v>
      </c>
      <c r="AN219">
        <v>2</v>
      </c>
      <c r="AO219" s="1" t="s">
        <v>482</v>
      </c>
    </row>
    <row r="220" spans="1:41" x14ac:dyDescent="0.35">
      <c r="A220" s="2">
        <v>43465</v>
      </c>
      <c r="B220" t="s">
        <v>552</v>
      </c>
      <c r="C220">
        <v>3</v>
      </c>
      <c r="D220" t="s">
        <v>35</v>
      </c>
      <c r="E220" t="s">
        <v>36</v>
      </c>
      <c r="F220">
        <v>1</v>
      </c>
      <c r="G220">
        <v>24</v>
      </c>
      <c r="H220">
        <v>0</v>
      </c>
      <c r="I220">
        <v>1</v>
      </c>
      <c r="J220">
        <v>7</v>
      </c>
      <c r="K220" t="s">
        <v>421</v>
      </c>
      <c r="L220" t="s">
        <v>37</v>
      </c>
      <c r="M220" s="1" t="s">
        <v>553</v>
      </c>
      <c r="N220">
        <v>0.83</v>
      </c>
      <c r="O220" s="3">
        <v>7.9000000000000001E-2</v>
      </c>
      <c r="P220" s="3">
        <v>2.5999999999999999E-2</v>
      </c>
      <c r="Q220" s="3">
        <v>0.63200000000000001</v>
      </c>
      <c r="R220" s="3">
        <v>0.66700000000000004</v>
      </c>
      <c r="S220" s="3">
        <v>0.64300000000000002</v>
      </c>
      <c r="T220" s="1" t="s">
        <v>189</v>
      </c>
      <c r="U220" s="5">
        <f t="shared" si="37"/>
        <v>6</v>
      </c>
      <c r="V220" s="5">
        <f t="shared" si="38"/>
        <v>8</v>
      </c>
      <c r="W220" s="5">
        <f t="shared" si="44"/>
        <v>6</v>
      </c>
      <c r="X220" s="5">
        <f t="shared" si="45"/>
        <v>8</v>
      </c>
      <c r="Y220" s="3">
        <v>0.495</v>
      </c>
      <c r="Z220" s="3">
        <v>0.28399999999999997</v>
      </c>
      <c r="AA220" s="3">
        <v>0.08</v>
      </c>
      <c r="AB220" s="3">
        <v>0.21199999999999999</v>
      </c>
      <c r="AC220" s="3">
        <v>0.5</v>
      </c>
      <c r="AD220" s="1" t="s">
        <v>108</v>
      </c>
      <c r="AE220" s="5">
        <f t="shared" si="46"/>
        <v>2</v>
      </c>
      <c r="AF220" s="5">
        <f t="shared" si="47"/>
        <v>4</v>
      </c>
      <c r="AG220">
        <v>202</v>
      </c>
      <c r="AH220">
        <v>9</v>
      </c>
      <c r="AI220">
        <v>3</v>
      </c>
      <c r="AJ220">
        <v>114</v>
      </c>
      <c r="AK220">
        <f t="shared" si="39"/>
        <v>88</v>
      </c>
      <c r="AL220">
        <v>72</v>
      </c>
      <c r="AM220">
        <v>42</v>
      </c>
      <c r="AN220">
        <v>7</v>
      </c>
      <c r="AO220" s="1" t="s">
        <v>114</v>
      </c>
    </row>
    <row r="221" spans="1:41" x14ac:dyDescent="0.35">
      <c r="A221" s="2">
        <v>43465</v>
      </c>
      <c r="B221" t="s">
        <v>552</v>
      </c>
      <c r="C221">
        <v>3</v>
      </c>
      <c r="D221" t="s">
        <v>35</v>
      </c>
      <c r="E221" t="s">
        <v>43</v>
      </c>
      <c r="F221">
        <v>1</v>
      </c>
      <c r="G221">
        <v>21</v>
      </c>
      <c r="H221">
        <v>1</v>
      </c>
      <c r="I221">
        <v>1</v>
      </c>
      <c r="J221">
        <v>5</v>
      </c>
      <c r="K221" t="s">
        <v>37</v>
      </c>
      <c r="L221" t="s">
        <v>554</v>
      </c>
      <c r="M221" s="1" t="s">
        <v>555</v>
      </c>
      <c r="N221">
        <v>1.08</v>
      </c>
      <c r="O221" s="3">
        <v>8.1000000000000003E-2</v>
      </c>
      <c r="P221" s="3">
        <v>3.5000000000000003E-2</v>
      </c>
      <c r="Q221" s="3">
        <v>0.66300000000000003</v>
      </c>
      <c r="R221" s="3">
        <v>0.71899999999999997</v>
      </c>
      <c r="S221" s="3">
        <v>0.51700000000000002</v>
      </c>
      <c r="T221" s="1" t="s">
        <v>222</v>
      </c>
      <c r="U221" s="5">
        <f t="shared" si="37"/>
        <v>3</v>
      </c>
      <c r="V221" s="5">
        <f t="shared" si="38"/>
        <v>6</v>
      </c>
      <c r="W221" s="5">
        <f t="shared" si="44"/>
        <v>3</v>
      </c>
      <c r="X221" s="5">
        <f t="shared" si="45"/>
        <v>6</v>
      </c>
      <c r="Y221" s="3">
        <v>0.51800000000000002</v>
      </c>
      <c r="Z221" s="3">
        <v>0.378</v>
      </c>
      <c r="AA221" s="3">
        <v>4.9000000000000002E-2</v>
      </c>
      <c r="AB221" s="3">
        <v>0.27800000000000002</v>
      </c>
      <c r="AC221" s="3">
        <v>0.57099999999999995</v>
      </c>
      <c r="AD221" s="1" t="s">
        <v>186</v>
      </c>
      <c r="AE221" s="5">
        <f t="shared" si="46"/>
        <v>4</v>
      </c>
      <c r="AF221" s="5">
        <f t="shared" si="47"/>
        <v>7</v>
      </c>
      <c r="AG221">
        <v>168</v>
      </c>
      <c r="AH221">
        <v>7</v>
      </c>
      <c r="AI221">
        <v>3</v>
      </c>
      <c r="AJ221">
        <v>86</v>
      </c>
      <c r="AK221">
        <f t="shared" si="39"/>
        <v>82</v>
      </c>
      <c r="AL221">
        <v>57</v>
      </c>
      <c r="AM221">
        <v>29</v>
      </c>
      <c r="AN221">
        <v>4</v>
      </c>
      <c r="AO221" s="1" t="s">
        <v>556</v>
      </c>
    </row>
    <row r="222" spans="1:41" x14ac:dyDescent="0.35">
      <c r="A222" s="2">
        <v>43465</v>
      </c>
      <c r="B222" t="s">
        <v>552</v>
      </c>
      <c r="C222">
        <v>3</v>
      </c>
      <c r="D222" t="s">
        <v>35</v>
      </c>
      <c r="E222" t="s">
        <v>49</v>
      </c>
      <c r="F222">
        <v>1</v>
      </c>
      <c r="G222">
        <v>36</v>
      </c>
      <c r="H222">
        <v>1</v>
      </c>
      <c r="I222">
        <v>1</v>
      </c>
      <c r="K222" t="s">
        <v>37</v>
      </c>
      <c r="L222" t="s">
        <v>243</v>
      </c>
      <c r="M222" s="1" t="s">
        <v>557</v>
      </c>
      <c r="N222">
        <v>1.38</v>
      </c>
      <c r="O222" s="3">
        <v>6.7000000000000004E-2</v>
      </c>
      <c r="P222" s="3">
        <v>1.2999999999999999E-2</v>
      </c>
      <c r="Q222" s="3">
        <v>0.70699999999999996</v>
      </c>
      <c r="R222" s="3">
        <v>0.73599999999999999</v>
      </c>
      <c r="S222" s="3">
        <v>0.59099999999999997</v>
      </c>
      <c r="T222" s="1" t="s">
        <v>108</v>
      </c>
      <c r="U222" s="5">
        <f t="shared" si="37"/>
        <v>2</v>
      </c>
      <c r="V222" s="5">
        <f t="shared" si="38"/>
        <v>4</v>
      </c>
      <c r="W222" s="5">
        <f t="shared" si="44"/>
        <v>2</v>
      </c>
      <c r="X222" s="5">
        <f t="shared" si="45"/>
        <v>4</v>
      </c>
      <c r="Y222" s="3">
        <v>0.55000000000000004</v>
      </c>
      <c r="Z222" s="3">
        <v>0.42399999999999999</v>
      </c>
      <c r="AA222" s="3">
        <v>7.0999999999999994E-2</v>
      </c>
      <c r="AB222" s="3">
        <v>0.377</v>
      </c>
      <c r="AC222" s="3">
        <v>0.5</v>
      </c>
      <c r="AD222" s="1" t="s">
        <v>136</v>
      </c>
      <c r="AE222" s="5">
        <f t="shared" si="46"/>
        <v>4</v>
      </c>
      <c r="AF222" s="5">
        <f t="shared" si="47"/>
        <v>6</v>
      </c>
      <c r="AG222">
        <v>160</v>
      </c>
      <c r="AH222">
        <v>5</v>
      </c>
      <c r="AI222">
        <v>1</v>
      </c>
      <c r="AJ222">
        <v>75</v>
      </c>
      <c r="AK222">
        <f t="shared" si="39"/>
        <v>85</v>
      </c>
      <c r="AL222">
        <v>53</v>
      </c>
      <c r="AM222">
        <v>22</v>
      </c>
      <c r="AN222">
        <v>6</v>
      </c>
      <c r="AO222" s="1" t="s">
        <v>132</v>
      </c>
    </row>
    <row r="223" spans="1:41" x14ac:dyDescent="0.35">
      <c r="A223" s="2">
        <v>43465</v>
      </c>
      <c r="B223" t="s">
        <v>552</v>
      </c>
      <c r="C223">
        <v>3</v>
      </c>
      <c r="D223" t="s">
        <v>35</v>
      </c>
      <c r="E223" t="s">
        <v>54</v>
      </c>
      <c r="F223">
        <v>1</v>
      </c>
      <c r="G223">
        <v>47</v>
      </c>
      <c r="H223">
        <v>1</v>
      </c>
      <c r="I223">
        <v>1</v>
      </c>
      <c r="K223" t="s">
        <v>37</v>
      </c>
      <c r="L223" t="s">
        <v>417</v>
      </c>
      <c r="M223" s="1" t="s">
        <v>431</v>
      </c>
      <c r="N223">
        <v>2.2799999999999998</v>
      </c>
      <c r="O223" s="3">
        <v>7.0999999999999994E-2</v>
      </c>
      <c r="P223" s="3">
        <v>4.8000000000000001E-2</v>
      </c>
      <c r="Q223" s="3">
        <v>0.61899999999999999</v>
      </c>
      <c r="R223" s="3">
        <v>0.80800000000000005</v>
      </c>
      <c r="S223" s="3">
        <v>0.68799999999999994</v>
      </c>
      <c r="T223" s="1" t="s">
        <v>57</v>
      </c>
      <c r="U223" s="5">
        <f t="shared" si="37"/>
        <v>0</v>
      </c>
      <c r="V223" s="5">
        <f t="shared" si="38"/>
        <v>0</v>
      </c>
      <c r="W223" s="5">
        <f t="shared" si="44"/>
        <v>0</v>
      </c>
      <c r="X223" s="5">
        <f t="shared" si="45"/>
        <v>0</v>
      </c>
      <c r="Y223" s="3">
        <v>0.64400000000000002</v>
      </c>
      <c r="Z223" s="3">
        <v>0.54200000000000004</v>
      </c>
      <c r="AA223" s="3">
        <v>0</v>
      </c>
      <c r="AB223" s="3">
        <v>0.34599999999999997</v>
      </c>
      <c r="AC223" s="3">
        <v>0.77300000000000002</v>
      </c>
      <c r="AD223" s="1" t="s">
        <v>52</v>
      </c>
      <c r="AE223" s="5">
        <f t="shared" si="46"/>
        <v>4</v>
      </c>
      <c r="AF223" s="5">
        <f t="shared" si="47"/>
        <v>8</v>
      </c>
      <c r="AG223">
        <v>90</v>
      </c>
      <c r="AH223">
        <v>3</v>
      </c>
      <c r="AI223">
        <v>2</v>
      </c>
      <c r="AJ223">
        <v>42</v>
      </c>
      <c r="AK223">
        <f t="shared" si="39"/>
        <v>48</v>
      </c>
      <c r="AL223">
        <v>26</v>
      </c>
      <c r="AM223">
        <v>16</v>
      </c>
      <c r="AN223">
        <v>0</v>
      </c>
      <c r="AO223" s="1" t="s">
        <v>324</v>
      </c>
    </row>
    <row r="224" spans="1:41" x14ac:dyDescent="0.35">
      <c r="A224" s="2">
        <v>43416</v>
      </c>
      <c r="B224" t="s">
        <v>227</v>
      </c>
      <c r="C224">
        <v>3</v>
      </c>
      <c r="D224" t="s">
        <v>35</v>
      </c>
      <c r="E224" t="s">
        <v>61</v>
      </c>
      <c r="F224">
        <v>1</v>
      </c>
      <c r="G224">
        <v>5</v>
      </c>
      <c r="H224">
        <v>0</v>
      </c>
      <c r="I224">
        <v>1</v>
      </c>
      <c r="J224">
        <v>3</v>
      </c>
      <c r="K224" t="s">
        <v>228</v>
      </c>
      <c r="L224" t="s">
        <v>37</v>
      </c>
      <c r="M224" s="1" t="s">
        <v>69</v>
      </c>
      <c r="N224">
        <v>0.67</v>
      </c>
      <c r="O224" s="3">
        <v>1.7999999999999999E-2</v>
      </c>
      <c r="P224" s="3">
        <v>1.7999999999999999E-2</v>
      </c>
      <c r="Q224" s="3">
        <v>0.59599999999999997</v>
      </c>
      <c r="R224" s="3">
        <v>0.73499999999999999</v>
      </c>
      <c r="S224" s="3">
        <v>0.34799999999999998</v>
      </c>
      <c r="T224" s="1" t="s">
        <v>41</v>
      </c>
      <c r="U224" s="5">
        <f t="shared" si="37"/>
        <v>2</v>
      </c>
      <c r="V224" s="5">
        <f t="shared" si="38"/>
        <v>6</v>
      </c>
      <c r="W224" s="5">
        <f t="shared" si="44"/>
        <v>2</v>
      </c>
      <c r="X224" s="5">
        <f t="shared" si="45"/>
        <v>6</v>
      </c>
      <c r="Y224" s="3">
        <v>0.44700000000000001</v>
      </c>
      <c r="Z224" s="3">
        <v>0.28299999999999997</v>
      </c>
      <c r="AA224" s="3">
        <v>0.217</v>
      </c>
      <c r="AB224" s="3">
        <v>0.21199999999999999</v>
      </c>
      <c r="AC224" s="3">
        <v>0.46200000000000002</v>
      </c>
      <c r="AD224" s="1" t="s">
        <v>84</v>
      </c>
      <c r="AE224" s="5">
        <f t="shared" si="46"/>
        <v>1</v>
      </c>
      <c r="AF224" s="5">
        <f t="shared" si="47"/>
        <v>1</v>
      </c>
      <c r="AG224">
        <v>103</v>
      </c>
      <c r="AH224">
        <v>1</v>
      </c>
      <c r="AI224">
        <v>1</v>
      </c>
      <c r="AJ224">
        <v>57</v>
      </c>
      <c r="AK224">
        <f t="shared" si="39"/>
        <v>46</v>
      </c>
      <c r="AL224">
        <v>34</v>
      </c>
      <c r="AM224">
        <v>23</v>
      </c>
      <c r="AN224">
        <v>10</v>
      </c>
      <c r="AO224" s="1" t="s">
        <v>558</v>
      </c>
    </row>
    <row r="225" spans="1:41" x14ac:dyDescent="0.35">
      <c r="A225" s="2">
        <v>43416</v>
      </c>
      <c r="B225" t="s">
        <v>227</v>
      </c>
      <c r="C225">
        <v>3</v>
      </c>
      <c r="D225" t="s">
        <v>35</v>
      </c>
      <c r="E225" t="s">
        <v>36</v>
      </c>
      <c r="F225">
        <v>1</v>
      </c>
      <c r="G225">
        <v>6</v>
      </c>
      <c r="H225">
        <v>1</v>
      </c>
      <c r="I225">
        <v>1</v>
      </c>
      <c r="J225">
        <v>4</v>
      </c>
      <c r="K225" t="s">
        <v>37</v>
      </c>
      <c r="L225" t="s">
        <v>292</v>
      </c>
      <c r="M225" s="1" t="s">
        <v>161</v>
      </c>
      <c r="N225">
        <v>2.79</v>
      </c>
      <c r="O225" s="3">
        <v>0.154</v>
      </c>
      <c r="P225" s="3">
        <v>2.5999999999999999E-2</v>
      </c>
      <c r="Q225" s="3">
        <v>0.69199999999999995</v>
      </c>
      <c r="R225" s="3">
        <v>0.85199999999999998</v>
      </c>
      <c r="S225" s="3">
        <v>0.75</v>
      </c>
      <c r="T225" s="1" t="s">
        <v>57</v>
      </c>
      <c r="U225" s="5">
        <f t="shared" si="37"/>
        <v>0</v>
      </c>
      <c r="V225" s="5">
        <f t="shared" si="38"/>
        <v>0</v>
      </c>
      <c r="W225" s="5">
        <f t="shared" si="44"/>
        <v>0</v>
      </c>
      <c r="X225" s="5">
        <f t="shared" si="45"/>
        <v>0</v>
      </c>
      <c r="Y225" s="3">
        <v>0.626</v>
      </c>
      <c r="Z225" s="3">
        <v>0.5</v>
      </c>
      <c r="AA225" s="3">
        <v>6.7000000000000004E-2</v>
      </c>
      <c r="AB225" s="3">
        <v>0.30299999999999999</v>
      </c>
      <c r="AC225" s="3">
        <v>0.74099999999999999</v>
      </c>
      <c r="AD225" s="1" t="s">
        <v>154</v>
      </c>
      <c r="AE225" s="5">
        <f t="shared" si="46"/>
        <v>4</v>
      </c>
      <c r="AF225" s="5">
        <f t="shared" si="47"/>
        <v>9</v>
      </c>
      <c r="AG225">
        <v>99</v>
      </c>
      <c r="AH225">
        <v>6</v>
      </c>
      <c r="AI225">
        <v>1</v>
      </c>
      <c r="AJ225">
        <v>39</v>
      </c>
      <c r="AK225">
        <f t="shared" si="39"/>
        <v>60</v>
      </c>
      <c r="AL225">
        <v>27</v>
      </c>
      <c r="AM225">
        <v>12</v>
      </c>
      <c r="AN225">
        <v>4</v>
      </c>
      <c r="AO225" s="1" t="s">
        <v>64</v>
      </c>
    </row>
    <row r="226" spans="1:41" x14ac:dyDescent="0.35">
      <c r="A226" s="2">
        <v>43416</v>
      </c>
      <c r="B226" t="s">
        <v>227</v>
      </c>
      <c r="C226">
        <v>3</v>
      </c>
      <c r="D226" t="s">
        <v>35</v>
      </c>
      <c r="E226" t="s">
        <v>98</v>
      </c>
      <c r="F226">
        <v>1</v>
      </c>
      <c r="G226">
        <v>10</v>
      </c>
      <c r="H226">
        <v>1</v>
      </c>
      <c r="I226">
        <v>1</v>
      </c>
      <c r="J226">
        <v>8</v>
      </c>
      <c r="K226" t="s">
        <v>37</v>
      </c>
      <c r="L226" t="s">
        <v>470</v>
      </c>
      <c r="M226" s="1" t="s">
        <v>69</v>
      </c>
      <c r="N226">
        <v>2.98</v>
      </c>
      <c r="O226" s="3">
        <v>0.14000000000000001</v>
      </c>
      <c r="P226" s="3">
        <v>2.3E-2</v>
      </c>
      <c r="Q226" s="3">
        <v>0.69799999999999995</v>
      </c>
      <c r="R226" s="3">
        <v>0.86699999999999999</v>
      </c>
      <c r="S226" s="3">
        <v>0.84599999999999997</v>
      </c>
      <c r="T226" s="1" t="s">
        <v>57</v>
      </c>
      <c r="U226" s="5">
        <f t="shared" si="37"/>
        <v>0</v>
      </c>
      <c r="V226" s="5">
        <f t="shared" si="38"/>
        <v>0</v>
      </c>
      <c r="W226" s="5">
        <f t="shared" si="44"/>
        <v>0</v>
      </c>
      <c r="X226" s="5">
        <f t="shared" si="45"/>
        <v>0</v>
      </c>
      <c r="Y226" s="3">
        <v>0.59299999999999997</v>
      </c>
      <c r="Z226" s="3">
        <v>0.41499999999999998</v>
      </c>
      <c r="AA226" s="3">
        <v>0.2</v>
      </c>
      <c r="AB226" s="3">
        <v>0.33300000000000002</v>
      </c>
      <c r="AC226" s="3">
        <v>0.6</v>
      </c>
      <c r="AD226" s="1" t="s">
        <v>399</v>
      </c>
      <c r="AE226" s="5">
        <f t="shared" si="46"/>
        <v>3</v>
      </c>
      <c r="AF226" s="5">
        <f t="shared" si="47"/>
        <v>9</v>
      </c>
      <c r="AG226">
        <v>108</v>
      </c>
      <c r="AH226">
        <v>6</v>
      </c>
      <c r="AI226">
        <v>1</v>
      </c>
      <c r="AJ226">
        <v>43</v>
      </c>
      <c r="AK226">
        <f t="shared" si="39"/>
        <v>65</v>
      </c>
      <c r="AL226">
        <v>30</v>
      </c>
      <c r="AM226">
        <v>13</v>
      </c>
      <c r="AN226">
        <v>13</v>
      </c>
      <c r="AO226" s="1" t="s">
        <v>242</v>
      </c>
    </row>
    <row r="227" spans="1:41" x14ac:dyDescent="0.35">
      <c r="A227" s="2">
        <v>43416</v>
      </c>
      <c r="B227" t="s">
        <v>227</v>
      </c>
      <c r="C227">
        <v>3</v>
      </c>
      <c r="D227" t="s">
        <v>35</v>
      </c>
      <c r="E227" t="s">
        <v>98</v>
      </c>
      <c r="F227">
        <v>1</v>
      </c>
      <c r="G227">
        <v>7</v>
      </c>
      <c r="H227">
        <v>1</v>
      </c>
      <c r="I227">
        <v>1</v>
      </c>
      <c r="J227">
        <v>5</v>
      </c>
      <c r="K227" t="s">
        <v>37</v>
      </c>
      <c r="L227" t="s">
        <v>83</v>
      </c>
      <c r="M227" s="1" t="s">
        <v>559</v>
      </c>
      <c r="N227">
        <v>3.72</v>
      </c>
      <c r="O227" s="3">
        <v>5.7000000000000002E-2</v>
      </c>
      <c r="P227" s="3">
        <v>0</v>
      </c>
      <c r="Q227" s="3">
        <v>0.58499999999999996</v>
      </c>
      <c r="R227" s="3">
        <v>0.90300000000000002</v>
      </c>
      <c r="S227" s="3">
        <v>0.90900000000000003</v>
      </c>
      <c r="T227" s="1" t="s">
        <v>57</v>
      </c>
      <c r="U227" s="5">
        <f t="shared" si="37"/>
        <v>0</v>
      </c>
      <c r="V227" s="5">
        <f t="shared" si="38"/>
        <v>0</v>
      </c>
      <c r="W227" s="5">
        <f t="shared" si="44"/>
        <v>0</v>
      </c>
      <c r="X227" s="5">
        <f t="shared" si="45"/>
        <v>0</v>
      </c>
      <c r="Y227" s="3">
        <v>0.57699999999999996</v>
      </c>
      <c r="Z227" s="3">
        <v>0.35099999999999998</v>
      </c>
      <c r="AA227" s="3">
        <v>0.104</v>
      </c>
      <c r="AB227" s="3">
        <v>0.20499999999999999</v>
      </c>
      <c r="AC227" s="3">
        <v>0.54500000000000004</v>
      </c>
      <c r="AD227" s="1" t="s">
        <v>444</v>
      </c>
      <c r="AE227" s="5">
        <f t="shared" si="46"/>
        <v>2</v>
      </c>
      <c r="AF227" s="5">
        <f t="shared" si="47"/>
        <v>8</v>
      </c>
      <c r="AG227">
        <v>130</v>
      </c>
      <c r="AH227">
        <v>3</v>
      </c>
      <c r="AI227">
        <v>0</v>
      </c>
      <c r="AJ227">
        <v>53</v>
      </c>
      <c r="AK227">
        <f t="shared" si="39"/>
        <v>77</v>
      </c>
      <c r="AL227">
        <v>31</v>
      </c>
      <c r="AM227">
        <v>22</v>
      </c>
      <c r="AN227">
        <v>8</v>
      </c>
      <c r="AO227" s="1" t="s">
        <v>442</v>
      </c>
    </row>
    <row r="228" spans="1:41" x14ac:dyDescent="0.35">
      <c r="A228" s="2">
        <v>43416</v>
      </c>
      <c r="B228" t="s">
        <v>227</v>
      </c>
      <c r="C228">
        <v>3</v>
      </c>
      <c r="D228" t="s">
        <v>35</v>
      </c>
      <c r="E228" t="s">
        <v>98</v>
      </c>
      <c r="F228">
        <v>1</v>
      </c>
      <c r="G228">
        <v>5</v>
      </c>
      <c r="H228">
        <v>1</v>
      </c>
      <c r="I228">
        <v>1</v>
      </c>
      <c r="J228">
        <v>3</v>
      </c>
      <c r="K228" t="s">
        <v>37</v>
      </c>
      <c r="L228" t="s">
        <v>228</v>
      </c>
      <c r="M228" s="1" t="s">
        <v>51</v>
      </c>
      <c r="N228">
        <v>1.71</v>
      </c>
      <c r="O228" s="3">
        <v>1.9E-2</v>
      </c>
      <c r="P228" s="3">
        <v>5.8000000000000003E-2</v>
      </c>
      <c r="Q228" s="3">
        <v>0.61499999999999999</v>
      </c>
      <c r="R228" s="3">
        <v>0.75</v>
      </c>
      <c r="S228" s="3">
        <v>0.7</v>
      </c>
      <c r="T228" s="1" t="s">
        <v>75</v>
      </c>
      <c r="U228" s="5">
        <f t="shared" si="37"/>
        <v>2</v>
      </c>
      <c r="V228" s="5">
        <f t="shared" si="38"/>
        <v>2</v>
      </c>
      <c r="W228" s="5">
        <f t="shared" si="44"/>
        <v>2</v>
      </c>
      <c r="X228" s="5">
        <f t="shared" si="45"/>
        <v>2</v>
      </c>
      <c r="Y228" s="3">
        <v>0.59799999999999998</v>
      </c>
      <c r="Z228" s="3">
        <v>0.46</v>
      </c>
      <c r="AA228" s="3">
        <v>0.18</v>
      </c>
      <c r="AB228" s="3">
        <v>0.33300000000000002</v>
      </c>
      <c r="AC228" s="3">
        <v>0.65</v>
      </c>
      <c r="AD228" s="1" t="s">
        <v>71</v>
      </c>
      <c r="AE228" s="5">
        <f t="shared" si="46"/>
        <v>3</v>
      </c>
      <c r="AF228" s="5">
        <f t="shared" si="47"/>
        <v>5</v>
      </c>
      <c r="AG228">
        <v>102</v>
      </c>
      <c r="AH228">
        <v>1</v>
      </c>
      <c r="AI228">
        <v>3</v>
      </c>
      <c r="AJ228">
        <v>52</v>
      </c>
      <c r="AK228">
        <f t="shared" si="39"/>
        <v>50</v>
      </c>
      <c r="AL228">
        <v>32</v>
      </c>
      <c r="AM228">
        <v>20</v>
      </c>
      <c r="AN228">
        <v>9</v>
      </c>
      <c r="AO228" s="1" t="s">
        <v>218</v>
      </c>
    </row>
    <row r="229" spans="1:41" x14ac:dyDescent="0.35">
      <c r="A229" s="2">
        <v>43402</v>
      </c>
      <c r="B229" t="s">
        <v>236</v>
      </c>
      <c r="C229">
        <v>3</v>
      </c>
      <c r="D229" t="s">
        <v>35</v>
      </c>
      <c r="E229" t="s">
        <v>61</v>
      </c>
      <c r="F229">
        <v>2</v>
      </c>
      <c r="G229">
        <v>18</v>
      </c>
      <c r="H229">
        <v>0</v>
      </c>
      <c r="I229">
        <v>2</v>
      </c>
      <c r="K229" t="s">
        <v>50</v>
      </c>
      <c r="L229" t="s">
        <v>37</v>
      </c>
      <c r="M229" s="1" t="s">
        <v>560</v>
      </c>
      <c r="N229">
        <v>0.8</v>
      </c>
      <c r="O229" s="3">
        <v>7.0000000000000007E-2</v>
      </c>
      <c r="P229" s="3">
        <v>1.4E-2</v>
      </c>
      <c r="Q229" s="3">
        <v>0.60599999999999998</v>
      </c>
      <c r="R229" s="3">
        <v>0.69799999999999995</v>
      </c>
      <c r="S229" s="3">
        <v>0.5</v>
      </c>
      <c r="T229" s="1" t="s">
        <v>80</v>
      </c>
      <c r="U229" s="5">
        <f t="shared" si="37"/>
        <v>5</v>
      </c>
      <c r="V229" s="5">
        <f t="shared" si="38"/>
        <v>8</v>
      </c>
      <c r="W229" s="5">
        <f t="shared" si="44"/>
        <v>5</v>
      </c>
      <c r="X229" s="5">
        <f t="shared" si="45"/>
        <v>8</v>
      </c>
      <c r="Y229" s="3">
        <v>0.46700000000000003</v>
      </c>
      <c r="Z229" s="3">
        <v>0.30299999999999999</v>
      </c>
      <c r="AA229" s="3">
        <v>0.13600000000000001</v>
      </c>
      <c r="AB229" s="3">
        <v>0.24</v>
      </c>
      <c r="AC229" s="3">
        <v>0.5</v>
      </c>
      <c r="AD229" s="1" t="s">
        <v>58</v>
      </c>
      <c r="AE229" s="5">
        <f t="shared" si="46"/>
        <v>1</v>
      </c>
      <c r="AF229" s="5">
        <f t="shared" si="47"/>
        <v>5</v>
      </c>
      <c r="AG229">
        <v>137</v>
      </c>
      <c r="AH229">
        <v>5</v>
      </c>
      <c r="AI229">
        <v>1</v>
      </c>
      <c r="AJ229">
        <v>71</v>
      </c>
      <c r="AK229">
        <f t="shared" si="39"/>
        <v>66</v>
      </c>
      <c r="AL229">
        <v>43</v>
      </c>
      <c r="AM229">
        <v>28</v>
      </c>
      <c r="AN229">
        <v>9</v>
      </c>
      <c r="AO229" s="1" t="s">
        <v>561</v>
      </c>
    </row>
    <row r="230" spans="1:41" x14ac:dyDescent="0.35">
      <c r="A230" s="2">
        <v>43402</v>
      </c>
      <c r="B230" t="s">
        <v>236</v>
      </c>
      <c r="C230">
        <v>3</v>
      </c>
      <c r="D230" t="s">
        <v>35</v>
      </c>
      <c r="E230" t="s">
        <v>36</v>
      </c>
      <c r="F230">
        <v>2</v>
      </c>
      <c r="G230">
        <v>3</v>
      </c>
      <c r="H230">
        <v>1</v>
      </c>
      <c r="I230">
        <v>2</v>
      </c>
      <c r="J230">
        <v>3</v>
      </c>
      <c r="K230" t="s">
        <v>37</v>
      </c>
      <c r="L230" t="s">
        <v>435</v>
      </c>
      <c r="M230" s="1" t="s">
        <v>562</v>
      </c>
      <c r="N230">
        <v>1.26</v>
      </c>
      <c r="O230" s="3">
        <v>7.0999999999999994E-2</v>
      </c>
      <c r="P230" s="3">
        <v>0</v>
      </c>
      <c r="Q230" s="3">
        <v>0.67300000000000004</v>
      </c>
      <c r="R230" s="3">
        <v>0.73699999999999999</v>
      </c>
      <c r="S230" s="3">
        <v>0.75700000000000001</v>
      </c>
      <c r="T230" s="1" t="s">
        <v>70</v>
      </c>
      <c r="U230" s="5">
        <f t="shared" si="37"/>
        <v>1</v>
      </c>
      <c r="V230" s="5">
        <f t="shared" si="38"/>
        <v>2</v>
      </c>
      <c r="W230" s="5">
        <f t="shared" si="44"/>
        <v>1</v>
      </c>
      <c r="X230" s="5">
        <f t="shared" si="45"/>
        <v>2</v>
      </c>
      <c r="Y230" s="3">
        <v>0.51200000000000001</v>
      </c>
      <c r="Z230" s="3">
        <v>0.32400000000000001</v>
      </c>
      <c r="AA230" s="3">
        <v>0.122</v>
      </c>
      <c r="AB230" s="3">
        <v>0.25800000000000001</v>
      </c>
      <c r="AC230" s="3">
        <v>0.45700000000000002</v>
      </c>
      <c r="AD230" s="1" t="s">
        <v>563</v>
      </c>
      <c r="AE230" s="5">
        <f t="shared" si="46"/>
        <v>0</v>
      </c>
      <c r="AF230" s="5">
        <f t="shared" si="47"/>
        <v>12</v>
      </c>
      <c r="AG230">
        <v>252</v>
      </c>
      <c r="AH230">
        <v>8</v>
      </c>
      <c r="AI230">
        <v>0</v>
      </c>
      <c r="AJ230">
        <v>113</v>
      </c>
      <c r="AK230">
        <f t="shared" si="39"/>
        <v>139</v>
      </c>
      <c r="AL230">
        <v>76</v>
      </c>
      <c r="AM230">
        <v>37</v>
      </c>
      <c r="AN230">
        <v>17</v>
      </c>
      <c r="AO230" s="1" t="s">
        <v>564</v>
      </c>
    </row>
    <row r="231" spans="1:41" x14ac:dyDescent="0.35">
      <c r="A231" s="2">
        <v>43402</v>
      </c>
      <c r="B231" t="s">
        <v>236</v>
      </c>
      <c r="C231">
        <v>3</v>
      </c>
      <c r="D231" t="s">
        <v>35</v>
      </c>
      <c r="E231" t="s">
        <v>43</v>
      </c>
      <c r="F231">
        <v>2</v>
      </c>
      <c r="G231">
        <v>7</v>
      </c>
      <c r="H231">
        <v>1</v>
      </c>
      <c r="I231">
        <v>2</v>
      </c>
      <c r="J231">
        <v>5</v>
      </c>
      <c r="K231" t="s">
        <v>37</v>
      </c>
      <c r="L231" t="s">
        <v>83</v>
      </c>
      <c r="M231" s="1" t="s">
        <v>565</v>
      </c>
      <c r="N231">
        <v>1.2</v>
      </c>
      <c r="O231" s="3">
        <v>5.8999999999999997E-2</v>
      </c>
      <c r="P231" s="3">
        <v>5.8999999999999997E-2</v>
      </c>
      <c r="Q231" s="3">
        <v>0.63500000000000001</v>
      </c>
      <c r="R231" s="3">
        <v>0.68500000000000005</v>
      </c>
      <c r="S231" s="3">
        <v>0.61299999999999999</v>
      </c>
      <c r="T231" s="1" t="s">
        <v>71</v>
      </c>
      <c r="U231" s="5">
        <f t="shared" si="37"/>
        <v>3</v>
      </c>
      <c r="V231" s="5">
        <f t="shared" si="38"/>
        <v>5</v>
      </c>
      <c r="W231" s="5">
        <f t="shared" si="44"/>
        <v>3</v>
      </c>
      <c r="X231" s="5">
        <f t="shared" si="45"/>
        <v>5</v>
      </c>
      <c r="Y231" s="3">
        <v>0.53600000000000003</v>
      </c>
      <c r="Z231" s="3">
        <v>0.41</v>
      </c>
      <c r="AA231" s="3">
        <v>9.6000000000000002E-2</v>
      </c>
      <c r="AB231" s="3">
        <v>0.309</v>
      </c>
      <c r="AC231" s="3">
        <v>0.60699999999999998</v>
      </c>
      <c r="AD231" s="1" t="s">
        <v>520</v>
      </c>
      <c r="AE231" s="5">
        <f t="shared" si="46"/>
        <v>4</v>
      </c>
      <c r="AF231" s="5">
        <f t="shared" si="47"/>
        <v>13</v>
      </c>
      <c r="AG231">
        <v>168</v>
      </c>
      <c r="AH231">
        <v>5</v>
      </c>
      <c r="AI231">
        <v>5</v>
      </c>
      <c r="AJ231">
        <v>85</v>
      </c>
      <c r="AK231">
        <f t="shared" si="39"/>
        <v>83</v>
      </c>
      <c r="AL231">
        <v>54</v>
      </c>
      <c r="AM231">
        <v>31</v>
      </c>
      <c r="AN231">
        <v>8</v>
      </c>
      <c r="AO231" s="1" t="s">
        <v>405</v>
      </c>
    </row>
    <row r="232" spans="1:41" x14ac:dyDescent="0.35">
      <c r="A232" s="2">
        <v>43402</v>
      </c>
      <c r="B232" t="s">
        <v>236</v>
      </c>
      <c r="C232">
        <v>3</v>
      </c>
      <c r="D232" t="s">
        <v>35</v>
      </c>
      <c r="E232" t="s">
        <v>49</v>
      </c>
      <c r="F232">
        <v>2</v>
      </c>
      <c r="G232">
        <v>52</v>
      </c>
      <c r="H232">
        <v>1</v>
      </c>
      <c r="I232">
        <v>2</v>
      </c>
      <c r="K232" t="s">
        <v>37</v>
      </c>
      <c r="L232" t="s">
        <v>417</v>
      </c>
      <c r="M232" s="1" t="s">
        <v>566</v>
      </c>
      <c r="N232">
        <v>1.83</v>
      </c>
      <c r="O232" s="3">
        <v>3.5999999999999997E-2</v>
      </c>
      <c r="P232" s="3">
        <v>0</v>
      </c>
      <c r="Q232" s="3">
        <v>0.64300000000000002</v>
      </c>
      <c r="R232" s="3">
        <v>0.72199999999999998</v>
      </c>
      <c r="S232" s="3">
        <v>0.7</v>
      </c>
      <c r="T232" s="1" t="s">
        <v>57</v>
      </c>
      <c r="U232" s="5">
        <f t="shared" si="37"/>
        <v>0</v>
      </c>
      <c r="V232" s="5">
        <f t="shared" si="38"/>
        <v>0</v>
      </c>
      <c r="W232" s="5">
        <f t="shared" si="44"/>
        <v>0</v>
      </c>
      <c r="X232" s="5">
        <f t="shared" si="45"/>
        <v>0</v>
      </c>
      <c r="Y232" s="3">
        <v>0.59499999999999997</v>
      </c>
      <c r="Z232" s="3">
        <v>0.52200000000000002</v>
      </c>
      <c r="AA232" s="3">
        <v>0</v>
      </c>
      <c r="AB232" s="3">
        <v>0.46400000000000002</v>
      </c>
      <c r="AC232" s="3">
        <v>0.61099999999999999</v>
      </c>
      <c r="AD232" s="1" t="s">
        <v>157</v>
      </c>
      <c r="AE232" s="5">
        <f t="shared" si="46"/>
        <v>3</v>
      </c>
      <c r="AF232" s="5">
        <f t="shared" si="47"/>
        <v>8</v>
      </c>
      <c r="AG232">
        <v>74</v>
      </c>
      <c r="AH232">
        <v>1</v>
      </c>
      <c r="AI232">
        <v>0</v>
      </c>
      <c r="AJ232">
        <v>28</v>
      </c>
      <c r="AK232">
        <f t="shared" si="39"/>
        <v>46</v>
      </c>
      <c r="AL232">
        <v>18</v>
      </c>
      <c r="AM232">
        <v>10</v>
      </c>
      <c r="AN232">
        <v>0</v>
      </c>
      <c r="AO232" s="1" t="s">
        <v>567</v>
      </c>
    </row>
    <row r="233" spans="1:41" x14ac:dyDescent="0.35">
      <c r="A233" s="2">
        <v>43402</v>
      </c>
      <c r="B233" t="s">
        <v>236</v>
      </c>
      <c r="C233">
        <v>3</v>
      </c>
      <c r="D233" t="s">
        <v>35</v>
      </c>
      <c r="E233" t="s">
        <v>54</v>
      </c>
      <c r="F233">
        <v>2</v>
      </c>
      <c r="G233">
        <v>48</v>
      </c>
      <c r="H233">
        <v>1</v>
      </c>
      <c r="I233">
        <v>2</v>
      </c>
      <c r="J233" t="s">
        <v>203</v>
      </c>
      <c r="K233" t="s">
        <v>37</v>
      </c>
      <c r="L233" t="s">
        <v>568</v>
      </c>
      <c r="M233" s="1" t="s">
        <v>492</v>
      </c>
      <c r="N233">
        <v>1.25</v>
      </c>
      <c r="O233" s="3">
        <v>8.1000000000000003E-2</v>
      </c>
      <c r="P233" s="3">
        <v>4.1000000000000002E-2</v>
      </c>
      <c r="Q233" s="3">
        <v>0.56799999999999995</v>
      </c>
      <c r="R233" s="3">
        <v>0.73799999999999999</v>
      </c>
      <c r="S233" s="3">
        <v>0.5</v>
      </c>
      <c r="T233" s="1" t="s">
        <v>569</v>
      </c>
      <c r="U233" s="5">
        <f t="shared" si="37"/>
        <v>9</v>
      </c>
      <c r="V233" s="5">
        <f t="shared" si="38"/>
        <v>10</v>
      </c>
      <c r="W233" s="5">
        <f t="shared" si="44"/>
        <v>9</v>
      </c>
      <c r="X233" s="5">
        <f t="shared" si="45"/>
        <v>10</v>
      </c>
      <c r="Y233" s="3">
        <v>0.55700000000000005</v>
      </c>
      <c r="Z233" s="3">
        <v>0.45600000000000002</v>
      </c>
      <c r="AA233" s="3">
        <v>7.0000000000000007E-2</v>
      </c>
      <c r="AB233" s="3">
        <v>0.28599999999999998</v>
      </c>
      <c r="AC233" s="3">
        <v>0.72699999999999998</v>
      </c>
      <c r="AD233" s="1" t="s">
        <v>52</v>
      </c>
      <c r="AE233" s="5">
        <f t="shared" si="46"/>
        <v>4</v>
      </c>
      <c r="AF233" s="5">
        <f t="shared" si="47"/>
        <v>8</v>
      </c>
      <c r="AG233">
        <v>131</v>
      </c>
      <c r="AH233">
        <v>6</v>
      </c>
      <c r="AI233">
        <v>3</v>
      </c>
      <c r="AJ233">
        <v>74</v>
      </c>
      <c r="AK233">
        <f t="shared" si="39"/>
        <v>57</v>
      </c>
      <c r="AL233">
        <v>42</v>
      </c>
      <c r="AM233">
        <v>32</v>
      </c>
      <c r="AN233">
        <v>4</v>
      </c>
      <c r="AO233" s="1" t="s">
        <v>502</v>
      </c>
    </row>
    <row r="234" spans="1:41" x14ac:dyDescent="0.35">
      <c r="A234" s="2">
        <v>43381</v>
      </c>
      <c r="B234" t="s">
        <v>467</v>
      </c>
      <c r="C234">
        <v>3</v>
      </c>
      <c r="D234" t="s">
        <v>35</v>
      </c>
      <c r="E234" t="s">
        <v>61</v>
      </c>
      <c r="F234">
        <v>3</v>
      </c>
      <c r="G234">
        <v>19</v>
      </c>
      <c r="H234">
        <v>1</v>
      </c>
      <c r="I234">
        <v>2</v>
      </c>
      <c r="J234">
        <v>13</v>
      </c>
      <c r="K234" t="s">
        <v>37</v>
      </c>
      <c r="L234" t="s">
        <v>372</v>
      </c>
      <c r="M234" s="1" t="s">
        <v>62</v>
      </c>
      <c r="N234">
        <v>2.33</v>
      </c>
      <c r="O234" s="3">
        <v>0.13500000000000001</v>
      </c>
      <c r="P234" s="3">
        <v>0</v>
      </c>
      <c r="Q234" s="3">
        <v>0.61499999999999999</v>
      </c>
      <c r="R234" s="3">
        <v>0.90600000000000003</v>
      </c>
      <c r="S234" s="3">
        <v>0.7</v>
      </c>
      <c r="T234" s="1" t="s">
        <v>84</v>
      </c>
      <c r="U234" s="5">
        <f t="shared" si="37"/>
        <v>1</v>
      </c>
      <c r="V234" s="5">
        <f t="shared" si="38"/>
        <v>1</v>
      </c>
      <c r="W234" s="5">
        <f t="shared" si="44"/>
        <v>1</v>
      </c>
      <c r="X234" s="5">
        <f t="shared" si="45"/>
        <v>1</v>
      </c>
      <c r="Y234" s="3">
        <v>0.58099999999999996</v>
      </c>
      <c r="Z234" s="3">
        <v>0.40300000000000002</v>
      </c>
      <c r="AA234" s="3">
        <v>4.2000000000000003E-2</v>
      </c>
      <c r="AB234" s="3">
        <v>0.39300000000000002</v>
      </c>
      <c r="AC234" s="3">
        <v>0.438</v>
      </c>
      <c r="AD234" s="1" t="s">
        <v>570</v>
      </c>
      <c r="AE234" s="5">
        <f t="shared" si="46"/>
        <v>2</v>
      </c>
      <c r="AF234" s="5">
        <f t="shared" si="47"/>
        <v>9</v>
      </c>
      <c r="AG234">
        <v>124</v>
      </c>
      <c r="AH234">
        <v>7</v>
      </c>
      <c r="AI234">
        <v>0</v>
      </c>
      <c r="AJ234">
        <v>52</v>
      </c>
      <c r="AK234">
        <f t="shared" si="39"/>
        <v>72</v>
      </c>
      <c r="AL234">
        <v>32</v>
      </c>
      <c r="AM234">
        <v>20</v>
      </c>
      <c r="AN234">
        <v>3</v>
      </c>
      <c r="AO234" s="1" t="s">
        <v>152</v>
      </c>
    </row>
    <row r="235" spans="1:41" x14ac:dyDescent="0.35">
      <c r="A235" s="2">
        <v>43381</v>
      </c>
      <c r="B235" t="s">
        <v>467</v>
      </c>
      <c r="C235">
        <v>3</v>
      </c>
      <c r="D235" t="s">
        <v>35</v>
      </c>
      <c r="E235" t="s">
        <v>36</v>
      </c>
      <c r="F235">
        <v>3</v>
      </c>
      <c r="G235">
        <v>5</v>
      </c>
      <c r="H235">
        <v>1</v>
      </c>
      <c r="I235">
        <v>2</v>
      </c>
      <c r="J235">
        <v>4</v>
      </c>
      <c r="K235" t="s">
        <v>37</v>
      </c>
      <c r="L235" t="s">
        <v>228</v>
      </c>
      <c r="M235" s="1" t="s">
        <v>233</v>
      </c>
      <c r="N235">
        <v>1.87</v>
      </c>
      <c r="O235" s="3">
        <v>0</v>
      </c>
      <c r="P235" s="3">
        <v>2.1999999999999999E-2</v>
      </c>
      <c r="Q235" s="3">
        <v>0.71699999999999997</v>
      </c>
      <c r="R235" s="3">
        <v>0.78800000000000003</v>
      </c>
      <c r="S235" s="3">
        <v>0.53800000000000003</v>
      </c>
      <c r="T235" s="1" t="s">
        <v>57</v>
      </c>
      <c r="U235" s="5">
        <f t="shared" si="37"/>
        <v>0</v>
      </c>
      <c r="V235" s="5">
        <f t="shared" si="38"/>
        <v>0</v>
      </c>
      <c r="W235" s="5">
        <f t="shared" si="44"/>
        <v>0</v>
      </c>
      <c r="X235" s="5">
        <f t="shared" si="45"/>
        <v>0</v>
      </c>
      <c r="Y235" s="3">
        <v>0.63700000000000001</v>
      </c>
      <c r="Z235" s="3">
        <v>0.52900000000000003</v>
      </c>
      <c r="AA235" s="3">
        <v>5.8999999999999997E-2</v>
      </c>
      <c r="AB235" s="3">
        <v>0.47399999999999998</v>
      </c>
      <c r="AC235" s="3">
        <v>0.6</v>
      </c>
      <c r="AD235" s="1" t="s">
        <v>136</v>
      </c>
      <c r="AE235" s="5">
        <f t="shared" si="46"/>
        <v>4</v>
      </c>
      <c r="AF235" s="5">
        <f t="shared" si="47"/>
        <v>6</v>
      </c>
      <c r="AG235">
        <v>80</v>
      </c>
      <c r="AH235">
        <v>0</v>
      </c>
      <c r="AI235">
        <v>1</v>
      </c>
      <c r="AJ235">
        <v>46</v>
      </c>
      <c r="AK235">
        <f t="shared" si="39"/>
        <v>34</v>
      </c>
      <c r="AL235">
        <v>33</v>
      </c>
      <c r="AM235">
        <v>13</v>
      </c>
      <c r="AN235">
        <v>2</v>
      </c>
      <c r="AO235" s="1" t="s">
        <v>411</v>
      </c>
    </row>
    <row r="236" spans="1:41" x14ac:dyDescent="0.35">
      <c r="A236" s="2">
        <v>43381</v>
      </c>
      <c r="B236" t="s">
        <v>467</v>
      </c>
      <c r="C236">
        <v>3</v>
      </c>
      <c r="D236" t="s">
        <v>35</v>
      </c>
      <c r="E236" t="s">
        <v>43</v>
      </c>
      <c r="F236">
        <v>3</v>
      </c>
      <c r="G236">
        <v>8</v>
      </c>
      <c r="H236">
        <v>1</v>
      </c>
      <c r="I236">
        <v>2</v>
      </c>
      <c r="J236">
        <v>7</v>
      </c>
      <c r="K236" t="s">
        <v>37</v>
      </c>
      <c r="L236" t="s">
        <v>292</v>
      </c>
      <c r="M236" s="1" t="s">
        <v>571</v>
      </c>
      <c r="N236">
        <v>1.72</v>
      </c>
      <c r="O236" s="3">
        <v>0.123</v>
      </c>
      <c r="P236" s="3">
        <v>1.4999999999999999E-2</v>
      </c>
      <c r="Q236" s="3">
        <v>0.72299999999999998</v>
      </c>
      <c r="R236" s="3">
        <v>0.85099999999999998</v>
      </c>
      <c r="S236" s="3">
        <v>0.61099999999999999</v>
      </c>
      <c r="T236" s="1" t="s">
        <v>84</v>
      </c>
      <c r="U236" s="5">
        <f t="shared" si="37"/>
        <v>1</v>
      </c>
      <c r="V236" s="5">
        <f t="shared" si="38"/>
        <v>1</v>
      </c>
      <c r="W236" s="5">
        <f t="shared" si="44"/>
        <v>1</v>
      </c>
      <c r="X236" s="5">
        <f t="shared" si="45"/>
        <v>1</v>
      </c>
      <c r="Y236" s="3">
        <v>0.56499999999999995</v>
      </c>
      <c r="Z236" s="3">
        <v>0.37</v>
      </c>
      <c r="AA236" s="3">
        <v>0.219</v>
      </c>
      <c r="AB236" s="3">
        <v>0.23400000000000001</v>
      </c>
      <c r="AC236" s="3">
        <v>0.61499999999999999</v>
      </c>
      <c r="AD236" s="1" t="s">
        <v>70</v>
      </c>
      <c r="AE236" s="5">
        <f t="shared" si="46"/>
        <v>1</v>
      </c>
      <c r="AF236" s="5">
        <f t="shared" si="47"/>
        <v>2</v>
      </c>
      <c r="AG236">
        <v>138</v>
      </c>
      <c r="AH236">
        <v>8</v>
      </c>
      <c r="AI236">
        <v>1</v>
      </c>
      <c r="AJ236">
        <v>65</v>
      </c>
      <c r="AK236">
        <f t="shared" si="39"/>
        <v>73</v>
      </c>
      <c r="AL236">
        <v>47</v>
      </c>
      <c r="AM236">
        <v>18</v>
      </c>
      <c r="AN236">
        <v>16</v>
      </c>
      <c r="AO236" s="1" t="s">
        <v>59</v>
      </c>
    </row>
    <row r="237" spans="1:41" x14ac:dyDescent="0.35">
      <c r="A237" s="2">
        <v>43381</v>
      </c>
      <c r="B237" t="s">
        <v>467</v>
      </c>
      <c r="C237">
        <v>3</v>
      </c>
      <c r="D237" t="s">
        <v>35</v>
      </c>
      <c r="E237" t="s">
        <v>49</v>
      </c>
      <c r="F237">
        <v>3</v>
      </c>
      <c r="G237">
        <v>21</v>
      </c>
      <c r="H237">
        <v>1</v>
      </c>
      <c r="I237">
        <v>2</v>
      </c>
      <c r="J237">
        <v>16</v>
      </c>
      <c r="K237" t="s">
        <v>37</v>
      </c>
      <c r="L237" t="s">
        <v>572</v>
      </c>
      <c r="M237" s="1" t="s">
        <v>573</v>
      </c>
      <c r="N237">
        <v>2.67</v>
      </c>
      <c r="O237" s="3">
        <v>0.16700000000000001</v>
      </c>
      <c r="P237" s="3">
        <v>0</v>
      </c>
      <c r="Q237" s="3">
        <v>0.81</v>
      </c>
      <c r="R237" s="3">
        <v>0.85299999999999998</v>
      </c>
      <c r="S237" s="3">
        <v>0.625</v>
      </c>
      <c r="T237" s="1" t="s">
        <v>75</v>
      </c>
      <c r="U237" s="5">
        <f t="shared" si="37"/>
        <v>2</v>
      </c>
      <c r="V237" s="5">
        <f t="shared" si="38"/>
        <v>2</v>
      </c>
      <c r="W237" s="5">
        <f t="shared" si="44"/>
        <v>2</v>
      </c>
      <c r="X237" s="5">
        <f t="shared" si="45"/>
        <v>2</v>
      </c>
      <c r="Y237" s="3">
        <v>0.629</v>
      </c>
      <c r="Z237" s="3">
        <v>0.50800000000000001</v>
      </c>
      <c r="AA237" s="3">
        <v>4.8000000000000001E-2</v>
      </c>
      <c r="AB237" s="3">
        <v>0.48799999999999999</v>
      </c>
      <c r="AC237" s="3">
        <v>0.54500000000000004</v>
      </c>
      <c r="AD237" s="1" t="s">
        <v>200</v>
      </c>
      <c r="AE237" s="5">
        <f t="shared" si="46"/>
        <v>4</v>
      </c>
      <c r="AF237" s="5">
        <f t="shared" si="47"/>
        <v>11</v>
      </c>
      <c r="AG237">
        <v>105</v>
      </c>
      <c r="AH237">
        <v>7</v>
      </c>
      <c r="AI237">
        <v>0</v>
      </c>
      <c r="AJ237">
        <v>42</v>
      </c>
      <c r="AK237">
        <f t="shared" si="39"/>
        <v>63</v>
      </c>
      <c r="AL237">
        <v>34</v>
      </c>
      <c r="AM237">
        <v>8</v>
      </c>
      <c r="AN237">
        <v>3</v>
      </c>
      <c r="AO237" s="1" t="s">
        <v>454</v>
      </c>
    </row>
    <row r="238" spans="1:41" x14ac:dyDescent="0.35">
      <c r="A238" s="2">
        <v>43381</v>
      </c>
      <c r="B238" t="s">
        <v>467</v>
      </c>
      <c r="C238">
        <v>3</v>
      </c>
      <c r="D238" t="s">
        <v>35</v>
      </c>
      <c r="E238" t="s">
        <v>54</v>
      </c>
      <c r="F238">
        <v>3</v>
      </c>
      <c r="G238">
        <v>41</v>
      </c>
      <c r="H238">
        <v>1</v>
      </c>
      <c r="I238">
        <v>2</v>
      </c>
      <c r="K238" t="s">
        <v>37</v>
      </c>
      <c r="L238" t="s">
        <v>357</v>
      </c>
      <c r="M238" s="1" t="s">
        <v>478</v>
      </c>
      <c r="N238">
        <v>1.63</v>
      </c>
      <c r="O238" s="3">
        <v>7.4999999999999997E-2</v>
      </c>
      <c r="P238" s="3">
        <v>3.7999999999999999E-2</v>
      </c>
      <c r="Q238" s="3">
        <v>0.755</v>
      </c>
      <c r="R238" s="3">
        <v>0.85</v>
      </c>
      <c r="S238" s="3">
        <v>0.46200000000000002</v>
      </c>
      <c r="T238" s="1" t="s">
        <v>57</v>
      </c>
      <c r="U238" s="5">
        <f t="shared" si="37"/>
        <v>0</v>
      </c>
      <c r="V238" s="5">
        <f t="shared" si="38"/>
        <v>0</v>
      </c>
      <c r="W238" s="5">
        <f t="shared" si="44"/>
        <v>0</v>
      </c>
      <c r="X238" s="5">
        <f t="shared" si="45"/>
        <v>0</v>
      </c>
      <c r="Y238" s="3">
        <v>0.55900000000000005</v>
      </c>
      <c r="Z238" s="3">
        <v>0.4</v>
      </c>
      <c r="AA238" s="3">
        <v>0.108</v>
      </c>
      <c r="AB238" s="3">
        <v>0.29499999999999998</v>
      </c>
      <c r="AC238" s="3">
        <v>0.61899999999999999</v>
      </c>
      <c r="AD238" s="1" t="s">
        <v>71</v>
      </c>
      <c r="AE238" s="5">
        <f t="shared" si="46"/>
        <v>3</v>
      </c>
      <c r="AF238" s="5">
        <f t="shared" si="47"/>
        <v>5</v>
      </c>
      <c r="AG238">
        <v>118</v>
      </c>
      <c r="AH238">
        <v>4</v>
      </c>
      <c r="AI238">
        <v>2</v>
      </c>
      <c r="AJ238">
        <v>53</v>
      </c>
      <c r="AK238">
        <f t="shared" si="39"/>
        <v>65</v>
      </c>
      <c r="AL238">
        <v>40</v>
      </c>
      <c r="AM238">
        <v>13</v>
      </c>
      <c r="AN238">
        <v>7</v>
      </c>
      <c r="AO238" s="1" t="s">
        <v>393</v>
      </c>
    </row>
    <row r="239" spans="1:41" x14ac:dyDescent="0.35">
      <c r="A239" s="2">
        <v>43364</v>
      </c>
      <c r="B239" t="s">
        <v>97</v>
      </c>
      <c r="C239">
        <v>3</v>
      </c>
      <c r="D239" t="s">
        <v>35</v>
      </c>
      <c r="E239" t="s">
        <v>98</v>
      </c>
      <c r="F239">
        <v>3</v>
      </c>
      <c r="G239">
        <v>9</v>
      </c>
      <c r="H239">
        <v>0</v>
      </c>
      <c r="K239" t="s">
        <v>292</v>
      </c>
      <c r="L239" t="s">
        <v>37</v>
      </c>
      <c r="M239" s="1" t="s">
        <v>574</v>
      </c>
      <c r="U239" s="5">
        <f t="shared" si="37"/>
        <v>0</v>
      </c>
      <c r="V239" s="5">
        <f t="shared" si="38"/>
        <v>0</v>
      </c>
      <c r="AK239">
        <f t="shared" si="39"/>
        <v>0</v>
      </c>
    </row>
    <row r="240" spans="1:41" x14ac:dyDescent="0.35">
      <c r="A240" s="2">
        <v>43339</v>
      </c>
      <c r="B240" t="s">
        <v>245</v>
      </c>
      <c r="C240">
        <v>5</v>
      </c>
      <c r="D240" t="s">
        <v>35</v>
      </c>
      <c r="E240" t="s">
        <v>61</v>
      </c>
      <c r="F240">
        <v>6</v>
      </c>
      <c r="G240">
        <v>3</v>
      </c>
      <c r="H240">
        <v>1</v>
      </c>
      <c r="I240">
        <v>6</v>
      </c>
      <c r="J240">
        <v>3</v>
      </c>
      <c r="K240" t="s">
        <v>37</v>
      </c>
      <c r="L240" t="s">
        <v>517</v>
      </c>
      <c r="M240" s="1" t="s">
        <v>575</v>
      </c>
      <c r="N240">
        <v>1.1000000000000001</v>
      </c>
      <c r="O240" s="3">
        <v>8.0000000000000002E-3</v>
      </c>
      <c r="P240" s="3">
        <v>1.7000000000000001E-2</v>
      </c>
      <c r="Q240" s="3">
        <v>0.627</v>
      </c>
      <c r="R240" s="3">
        <v>0.67600000000000005</v>
      </c>
      <c r="S240" s="3">
        <v>0.59099999999999997</v>
      </c>
      <c r="T240" s="1" t="s">
        <v>136</v>
      </c>
      <c r="U240" s="5">
        <f t="shared" si="37"/>
        <v>4</v>
      </c>
      <c r="V240" s="5">
        <f t="shared" si="38"/>
        <v>6</v>
      </c>
      <c r="W240" s="5">
        <f t="shared" ref="W240:W303" si="48">_xlfn.NUMBERVALUE(LEFT(T240, FIND( "/", T240) - 1))</f>
        <v>4</v>
      </c>
      <c r="X240" s="5">
        <f t="shared" ref="X240:X303" si="49">_xlfn.NUMBERVALUE(RIGHT(T240, LEN(T240) - FIND( "/", T240)))</f>
        <v>6</v>
      </c>
      <c r="Y240" s="3">
        <v>0.53600000000000003</v>
      </c>
      <c r="Z240" s="3">
        <v>0.39300000000000002</v>
      </c>
      <c r="AA240" s="3">
        <v>6.7000000000000004E-2</v>
      </c>
      <c r="AB240" s="3">
        <v>0.33300000000000002</v>
      </c>
      <c r="AC240" s="3">
        <v>0.5</v>
      </c>
      <c r="AD240" s="1" t="s">
        <v>186</v>
      </c>
      <c r="AE240" s="5">
        <f t="shared" ref="AE240:AE303" si="50">_xlfn.NUMBERVALUE(LEFT(AD240, FIND( "/", AD240) - 1))</f>
        <v>4</v>
      </c>
      <c r="AF240" s="5">
        <f t="shared" ref="AF240:AF303" si="51">_xlfn.NUMBERVALUE(RIGHT(AD240, LEN(AD240) - FIND( "/", AD240)))</f>
        <v>7</v>
      </c>
      <c r="AG240">
        <v>207</v>
      </c>
      <c r="AH240">
        <v>1</v>
      </c>
      <c r="AI240">
        <v>2</v>
      </c>
      <c r="AJ240">
        <v>118</v>
      </c>
      <c r="AK240">
        <f t="shared" si="39"/>
        <v>89</v>
      </c>
      <c r="AL240">
        <v>74</v>
      </c>
      <c r="AM240">
        <v>44</v>
      </c>
      <c r="AN240">
        <v>6</v>
      </c>
      <c r="AO240" s="1" t="s">
        <v>336</v>
      </c>
    </row>
    <row r="241" spans="1:41" x14ac:dyDescent="0.35">
      <c r="A241" s="2">
        <v>43339</v>
      </c>
      <c r="B241" t="s">
        <v>245</v>
      </c>
      <c r="C241">
        <v>5</v>
      </c>
      <c r="D241" t="s">
        <v>35</v>
      </c>
      <c r="E241" t="s">
        <v>36</v>
      </c>
      <c r="F241">
        <v>6</v>
      </c>
      <c r="G241">
        <v>19</v>
      </c>
      <c r="H241">
        <v>1</v>
      </c>
      <c r="I241">
        <v>6</v>
      </c>
      <c r="J241">
        <v>21</v>
      </c>
      <c r="K241" t="s">
        <v>37</v>
      </c>
      <c r="L241" t="s">
        <v>260</v>
      </c>
      <c r="M241" s="1" t="s">
        <v>348</v>
      </c>
      <c r="N241">
        <v>1.89</v>
      </c>
      <c r="O241" s="3">
        <v>3.7999999999999999E-2</v>
      </c>
      <c r="P241" s="3">
        <v>2.5999999999999999E-2</v>
      </c>
      <c r="Q241" s="3">
        <v>0.64100000000000001</v>
      </c>
      <c r="R241" s="3">
        <v>0.8</v>
      </c>
      <c r="S241" s="3">
        <v>0.71399999999999997</v>
      </c>
      <c r="T241" s="1" t="s">
        <v>75</v>
      </c>
      <c r="U241" s="5">
        <f t="shared" si="37"/>
        <v>2</v>
      </c>
      <c r="V241" s="5">
        <f t="shared" si="38"/>
        <v>2</v>
      </c>
      <c r="W241" s="5">
        <f t="shared" si="48"/>
        <v>2</v>
      </c>
      <c r="X241" s="5">
        <f t="shared" si="49"/>
        <v>2</v>
      </c>
      <c r="Y241" s="3">
        <v>0.58099999999999996</v>
      </c>
      <c r="Z241" s="3">
        <v>0.436</v>
      </c>
      <c r="AA241" s="3">
        <v>0.02</v>
      </c>
      <c r="AB241" s="3">
        <v>0.40300000000000002</v>
      </c>
      <c r="AC241" s="3">
        <v>0.48699999999999999</v>
      </c>
      <c r="AD241" s="1" t="s">
        <v>500</v>
      </c>
      <c r="AE241" s="5">
        <f t="shared" si="50"/>
        <v>4</v>
      </c>
      <c r="AF241" s="5">
        <f t="shared" si="51"/>
        <v>17</v>
      </c>
      <c r="AG241">
        <v>179</v>
      </c>
      <c r="AH241">
        <v>3</v>
      </c>
      <c r="AI241">
        <v>2</v>
      </c>
      <c r="AJ241">
        <v>78</v>
      </c>
      <c r="AK241">
        <f t="shared" si="39"/>
        <v>101</v>
      </c>
      <c r="AL241">
        <v>50</v>
      </c>
      <c r="AM241">
        <v>28</v>
      </c>
      <c r="AN241">
        <v>2</v>
      </c>
      <c r="AO241" s="1" t="s">
        <v>388</v>
      </c>
    </row>
    <row r="242" spans="1:41" x14ac:dyDescent="0.35">
      <c r="A242" s="2">
        <v>43339</v>
      </c>
      <c r="B242" t="s">
        <v>245</v>
      </c>
      <c r="C242">
        <v>5</v>
      </c>
      <c r="D242" t="s">
        <v>35</v>
      </c>
      <c r="E242" t="s">
        <v>43</v>
      </c>
      <c r="F242">
        <v>6</v>
      </c>
      <c r="G242">
        <v>55</v>
      </c>
      <c r="H242">
        <v>1</v>
      </c>
      <c r="I242">
        <v>6</v>
      </c>
      <c r="K242" t="s">
        <v>37</v>
      </c>
      <c r="L242" t="s">
        <v>472</v>
      </c>
      <c r="M242" s="1" t="s">
        <v>285</v>
      </c>
      <c r="N242">
        <v>1.47</v>
      </c>
      <c r="O242" s="3">
        <v>1.2E-2</v>
      </c>
      <c r="P242" s="3">
        <v>4.7E-2</v>
      </c>
      <c r="Q242" s="3">
        <v>0.66300000000000003</v>
      </c>
      <c r="R242" s="3">
        <v>0.73699999999999999</v>
      </c>
      <c r="S242" s="3">
        <v>0.65500000000000003</v>
      </c>
      <c r="T242" s="1" t="s">
        <v>70</v>
      </c>
      <c r="U242" s="5">
        <f t="shared" si="37"/>
        <v>1</v>
      </c>
      <c r="V242" s="5">
        <f t="shared" si="38"/>
        <v>2</v>
      </c>
      <c r="W242" s="5">
        <f t="shared" si="48"/>
        <v>1</v>
      </c>
      <c r="X242" s="5">
        <f t="shared" si="49"/>
        <v>2</v>
      </c>
      <c r="Y242" s="3">
        <v>0.54700000000000004</v>
      </c>
      <c r="Z242" s="3">
        <v>0.42599999999999999</v>
      </c>
      <c r="AA242" s="3">
        <v>2.5999999999999999E-2</v>
      </c>
      <c r="AB242" s="3">
        <v>0.35399999999999998</v>
      </c>
      <c r="AC242" s="3">
        <v>0.58299999999999996</v>
      </c>
      <c r="AD242" s="1" t="s">
        <v>576</v>
      </c>
      <c r="AE242" s="5">
        <f t="shared" si="50"/>
        <v>4</v>
      </c>
      <c r="AF242" s="5">
        <f t="shared" si="51"/>
        <v>20</v>
      </c>
      <c r="AG242">
        <v>201</v>
      </c>
      <c r="AH242">
        <v>1</v>
      </c>
      <c r="AI242">
        <v>4</v>
      </c>
      <c r="AJ242">
        <v>86</v>
      </c>
      <c r="AK242">
        <f t="shared" si="39"/>
        <v>115</v>
      </c>
      <c r="AL242">
        <v>57</v>
      </c>
      <c r="AM242">
        <v>29</v>
      </c>
      <c r="AN242">
        <v>3</v>
      </c>
      <c r="AO242" s="1" t="s">
        <v>329</v>
      </c>
    </row>
    <row r="243" spans="1:41" x14ac:dyDescent="0.35">
      <c r="A243" s="2">
        <v>43339</v>
      </c>
      <c r="B243" t="s">
        <v>245</v>
      </c>
      <c r="C243">
        <v>5</v>
      </c>
      <c r="D243" t="s">
        <v>35</v>
      </c>
      <c r="E243" t="s">
        <v>49</v>
      </c>
      <c r="F243">
        <v>6</v>
      </c>
      <c r="G243">
        <v>68</v>
      </c>
      <c r="H243">
        <v>1</v>
      </c>
      <c r="I243">
        <v>6</v>
      </c>
      <c r="K243" t="s">
        <v>37</v>
      </c>
      <c r="L243" t="s">
        <v>568</v>
      </c>
      <c r="M243" s="1" t="s">
        <v>577</v>
      </c>
      <c r="N243">
        <v>1.49</v>
      </c>
      <c r="O243" s="3">
        <v>0.12</v>
      </c>
      <c r="P243" s="3">
        <v>1.2999999999999999E-2</v>
      </c>
      <c r="Q243" s="3">
        <v>0.66700000000000004</v>
      </c>
      <c r="R243" s="3">
        <v>0.78</v>
      </c>
      <c r="S243" s="3">
        <v>0.56000000000000005</v>
      </c>
      <c r="T243" s="1" t="s">
        <v>46</v>
      </c>
      <c r="U243" s="5">
        <f t="shared" si="37"/>
        <v>0</v>
      </c>
      <c r="V243" s="5">
        <f t="shared" si="38"/>
        <v>1</v>
      </c>
      <c r="W243" s="5">
        <f t="shared" si="48"/>
        <v>0</v>
      </c>
      <c r="X243" s="5">
        <f t="shared" si="49"/>
        <v>1</v>
      </c>
      <c r="Y243" s="3">
        <v>0.56799999999999995</v>
      </c>
      <c r="Z243" s="3">
        <v>0.438</v>
      </c>
      <c r="AA243" s="3">
        <v>0.05</v>
      </c>
      <c r="AB243" s="3">
        <v>0.30199999999999999</v>
      </c>
      <c r="AC243" s="3">
        <v>0.59499999999999997</v>
      </c>
      <c r="AD243" s="1" t="s">
        <v>107</v>
      </c>
      <c r="AE243" s="5">
        <f t="shared" si="50"/>
        <v>5</v>
      </c>
      <c r="AF243" s="5">
        <f t="shared" si="51"/>
        <v>6</v>
      </c>
      <c r="AG243">
        <v>155</v>
      </c>
      <c r="AH243">
        <v>9</v>
      </c>
      <c r="AI243">
        <v>1</v>
      </c>
      <c r="AJ243">
        <v>75</v>
      </c>
      <c r="AK243">
        <f t="shared" si="39"/>
        <v>80</v>
      </c>
      <c r="AL243">
        <v>50</v>
      </c>
      <c r="AM243">
        <v>25</v>
      </c>
      <c r="AN243">
        <v>4</v>
      </c>
      <c r="AO243" s="1" t="s">
        <v>132</v>
      </c>
    </row>
    <row r="244" spans="1:41" x14ac:dyDescent="0.35">
      <c r="A244" s="2">
        <v>43339</v>
      </c>
      <c r="B244" t="s">
        <v>245</v>
      </c>
      <c r="C244">
        <v>5</v>
      </c>
      <c r="D244" t="s">
        <v>35</v>
      </c>
      <c r="E244" t="s">
        <v>54</v>
      </c>
      <c r="F244">
        <v>6</v>
      </c>
      <c r="G244">
        <v>25</v>
      </c>
      <c r="H244">
        <v>1</v>
      </c>
      <c r="I244">
        <v>6</v>
      </c>
      <c r="J244">
        <v>26</v>
      </c>
      <c r="K244" t="s">
        <v>37</v>
      </c>
      <c r="L244" t="s">
        <v>578</v>
      </c>
      <c r="M244" s="1" t="s">
        <v>579</v>
      </c>
      <c r="N244">
        <v>1.64</v>
      </c>
      <c r="O244" s="3">
        <v>3.5999999999999997E-2</v>
      </c>
      <c r="P244" s="3">
        <v>2.4E-2</v>
      </c>
      <c r="Q244" s="3">
        <v>0.627</v>
      </c>
      <c r="R244" s="3">
        <v>0.75</v>
      </c>
      <c r="S244" s="3">
        <v>0.64500000000000002</v>
      </c>
      <c r="T244" s="1" t="s">
        <v>178</v>
      </c>
      <c r="U244" s="5">
        <f t="shared" si="37"/>
        <v>5</v>
      </c>
      <c r="V244" s="5">
        <f t="shared" si="38"/>
        <v>5</v>
      </c>
      <c r="W244" s="5">
        <f t="shared" si="48"/>
        <v>5</v>
      </c>
      <c r="X244" s="5">
        <f t="shared" si="49"/>
        <v>5</v>
      </c>
      <c r="Y244" s="3">
        <v>0.58299999999999996</v>
      </c>
      <c r="Z244" s="3">
        <v>0.47399999999999998</v>
      </c>
      <c r="AA244" s="3">
        <v>0.10299999999999999</v>
      </c>
      <c r="AB244" s="3">
        <v>0.39400000000000002</v>
      </c>
      <c r="AC244" s="3">
        <v>0.64500000000000002</v>
      </c>
      <c r="AD244" s="1" t="s">
        <v>288</v>
      </c>
      <c r="AE244" s="5">
        <f t="shared" si="50"/>
        <v>5</v>
      </c>
      <c r="AF244" s="5">
        <f t="shared" si="51"/>
        <v>12</v>
      </c>
      <c r="AG244">
        <v>180</v>
      </c>
      <c r="AH244">
        <v>3</v>
      </c>
      <c r="AI244">
        <v>2</v>
      </c>
      <c r="AJ244">
        <v>83</v>
      </c>
      <c r="AK244">
        <f t="shared" si="39"/>
        <v>97</v>
      </c>
      <c r="AL244">
        <v>52</v>
      </c>
      <c r="AM244">
        <v>31</v>
      </c>
      <c r="AN244">
        <v>10</v>
      </c>
      <c r="AO244" s="1" t="s">
        <v>400</v>
      </c>
    </row>
    <row r="245" spans="1:41" x14ac:dyDescent="0.35">
      <c r="A245" s="2">
        <v>43339</v>
      </c>
      <c r="B245" t="s">
        <v>245</v>
      </c>
      <c r="C245">
        <v>5</v>
      </c>
      <c r="D245" t="s">
        <v>35</v>
      </c>
      <c r="E245" t="s">
        <v>128</v>
      </c>
      <c r="F245">
        <v>6</v>
      </c>
      <c r="G245">
        <v>61</v>
      </c>
      <c r="H245">
        <v>1</v>
      </c>
      <c r="I245">
        <v>6</v>
      </c>
      <c r="K245" t="s">
        <v>37</v>
      </c>
      <c r="L245" t="s">
        <v>313</v>
      </c>
      <c r="M245" s="1" t="s">
        <v>580</v>
      </c>
      <c r="N245">
        <v>1.33</v>
      </c>
      <c r="O245" s="3">
        <v>5.2999999999999999E-2</v>
      </c>
      <c r="P245" s="3">
        <v>2.5999999999999999E-2</v>
      </c>
      <c r="Q245" s="3">
        <v>0.71099999999999997</v>
      </c>
      <c r="R245" s="3">
        <v>0.70399999999999996</v>
      </c>
      <c r="S245" s="3">
        <v>0.57599999999999996</v>
      </c>
      <c r="T245" s="1" t="s">
        <v>88</v>
      </c>
      <c r="U245" s="5">
        <f t="shared" si="37"/>
        <v>2</v>
      </c>
      <c r="V245" s="5">
        <f t="shared" si="38"/>
        <v>3</v>
      </c>
      <c r="W245" s="5">
        <f t="shared" si="48"/>
        <v>2</v>
      </c>
      <c r="X245" s="5">
        <f t="shared" si="49"/>
        <v>3</v>
      </c>
      <c r="Y245" s="3">
        <v>0.54700000000000004</v>
      </c>
      <c r="Z245" s="3">
        <v>0.442</v>
      </c>
      <c r="AA245" s="3">
        <v>8.5000000000000006E-2</v>
      </c>
      <c r="AB245" s="3">
        <v>0.35399999999999998</v>
      </c>
      <c r="AC245" s="3">
        <v>0.57999999999999996</v>
      </c>
      <c r="AD245" s="1" t="s">
        <v>263</v>
      </c>
      <c r="AE245" s="5">
        <f t="shared" si="50"/>
        <v>7</v>
      </c>
      <c r="AF245" s="5">
        <f t="shared" si="51"/>
        <v>16</v>
      </c>
      <c r="AG245">
        <v>243</v>
      </c>
      <c r="AH245">
        <v>6</v>
      </c>
      <c r="AI245">
        <v>3</v>
      </c>
      <c r="AJ245">
        <v>114</v>
      </c>
      <c r="AK245">
        <f t="shared" si="39"/>
        <v>129</v>
      </c>
      <c r="AL245">
        <v>81</v>
      </c>
      <c r="AM245">
        <v>33</v>
      </c>
      <c r="AN245">
        <v>11</v>
      </c>
      <c r="AO245" s="1" t="s">
        <v>581</v>
      </c>
    </row>
    <row r="246" spans="1:41" x14ac:dyDescent="0.35">
      <c r="A246" s="2">
        <v>43339</v>
      </c>
      <c r="B246" t="s">
        <v>245</v>
      </c>
      <c r="C246">
        <v>5</v>
      </c>
      <c r="D246" t="s">
        <v>35</v>
      </c>
      <c r="E246" t="s">
        <v>133</v>
      </c>
      <c r="F246">
        <v>6</v>
      </c>
      <c r="G246">
        <v>41</v>
      </c>
      <c r="H246">
        <v>1</v>
      </c>
      <c r="I246">
        <v>6</v>
      </c>
      <c r="K246" t="s">
        <v>37</v>
      </c>
      <c r="L246" t="s">
        <v>243</v>
      </c>
      <c r="M246" s="1" t="s">
        <v>582</v>
      </c>
      <c r="N246">
        <v>1.3</v>
      </c>
      <c r="O246" s="3">
        <v>3.7999999999999999E-2</v>
      </c>
      <c r="P246" s="3">
        <v>2.9000000000000001E-2</v>
      </c>
      <c r="Q246" s="3">
        <v>0.59</v>
      </c>
      <c r="R246" s="3">
        <v>0.74199999999999999</v>
      </c>
      <c r="S246" s="3">
        <v>0.55800000000000005</v>
      </c>
      <c r="T246" s="1" t="s">
        <v>71</v>
      </c>
      <c r="U246" s="5">
        <f t="shared" si="37"/>
        <v>3</v>
      </c>
      <c r="V246" s="5">
        <f t="shared" si="38"/>
        <v>5</v>
      </c>
      <c r="W246" s="5">
        <f t="shared" si="48"/>
        <v>3</v>
      </c>
      <c r="X246" s="5">
        <f t="shared" si="49"/>
        <v>5</v>
      </c>
      <c r="Y246" s="3">
        <v>0.55000000000000004</v>
      </c>
      <c r="Z246" s="3">
        <v>0.434</v>
      </c>
      <c r="AA246" s="3">
        <v>2.8000000000000001E-2</v>
      </c>
      <c r="AB246" s="3">
        <v>0.33800000000000002</v>
      </c>
      <c r="AC246" s="3">
        <v>0.58499999999999996</v>
      </c>
      <c r="AD246" s="1" t="s">
        <v>359</v>
      </c>
      <c r="AE246" s="5">
        <f t="shared" si="50"/>
        <v>6</v>
      </c>
      <c r="AF246" s="5">
        <f t="shared" si="51"/>
        <v>13</v>
      </c>
      <c r="AG246">
        <v>211</v>
      </c>
      <c r="AH246">
        <v>4</v>
      </c>
      <c r="AI246">
        <v>3</v>
      </c>
      <c r="AJ246">
        <v>105</v>
      </c>
      <c r="AK246">
        <f t="shared" si="39"/>
        <v>106</v>
      </c>
      <c r="AL246">
        <v>62</v>
      </c>
      <c r="AM246">
        <v>43</v>
      </c>
      <c r="AN246">
        <v>3</v>
      </c>
      <c r="AO246" s="1" t="s">
        <v>259</v>
      </c>
    </row>
    <row r="247" spans="1:41" x14ac:dyDescent="0.35">
      <c r="A247" s="2">
        <v>43325</v>
      </c>
      <c r="B247" t="s">
        <v>419</v>
      </c>
      <c r="C247">
        <v>3</v>
      </c>
      <c r="D247" t="s">
        <v>35</v>
      </c>
      <c r="E247" t="s">
        <v>61</v>
      </c>
      <c r="F247">
        <v>10</v>
      </c>
      <c r="G247">
        <v>2</v>
      </c>
      <c r="H247">
        <v>1</v>
      </c>
      <c r="I247">
        <v>10</v>
      </c>
      <c r="J247">
        <v>2</v>
      </c>
      <c r="K247" t="s">
        <v>37</v>
      </c>
      <c r="L247" t="s">
        <v>435</v>
      </c>
      <c r="M247" s="1" t="s">
        <v>537</v>
      </c>
      <c r="N247">
        <v>1.57</v>
      </c>
      <c r="O247" s="3">
        <v>7.4999999999999997E-2</v>
      </c>
      <c r="P247" s="3">
        <v>3.7999999999999999E-2</v>
      </c>
      <c r="Q247" s="3">
        <v>0.66</v>
      </c>
      <c r="R247" s="3">
        <v>0.71399999999999997</v>
      </c>
      <c r="S247" s="3">
        <v>0.77800000000000002</v>
      </c>
      <c r="T247" s="1" t="s">
        <v>46</v>
      </c>
      <c r="U247" s="5">
        <f t="shared" si="37"/>
        <v>0</v>
      </c>
      <c r="V247" s="5">
        <f t="shared" si="38"/>
        <v>1</v>
      </c>
      <c r="W247" s="5">
        <f t="shared" si="48"/>
        <v>0</v>
      </c>
      <c r="X247" s="5">
        <f t="shared" si="49"/>
        <v>1</v>
      </c>
      <c r="Y247" s="3">
        <v>0.54600000000000004</v>
      </c>
      <c r="Z247" s="3">
        <v>0.41599999999999998</v>
      </c>
      <c r="AA247" s="3">
        <v>0.14299999999999999</v>
      </c>
      <c r="AB247" s="3">
        <v>0.33300000000000002</v>
      </c>
      <c r="AC247" s="3">
        <v>0.53100000000000003</v>
      </c>
      <c r="AD247" s="1" t="s">
        <v>222</v>
      </c>
      <c r="AE247" s="5">
        <f t="shared" si="50"/>
        <v>3</v>
      </c>
      <c r="AF247" s="5">
        <f t="shared" si="51"/>
        <v>6</v>
      </c>
      <c r="AG247">
        <v>130</v>
      </c>
      <c r="AH247">
        <v>4</v>
      </c>
      <c r="AI247">
        <v>2</v>
      </c>
      <c r="AJ247">
        <v>53</v>
      </c>
      <c r="AK247">
        <f t="shared" si="39"/>
        <v>77</v>
      </c>
      <c r="AL247">
        <v>35</v>
      </c>
      <c r="AM247">
        <v>18</v>
      </c>
      <c r="AN247">
        <v>11</v>
      </c>
      <c r="AO247" s="1" t="s">
        <v>409</v>
      </c>
    </row>
    <row r="248" spans="1:41" x14ac:dyDescent="0.35">
      <c r="A248" s="2">
        <v>43325</v>
      </c>
      <c r="B248" t="s">
        <v>419</v>
      </c>
      <c r="C248">
        <v>3</v>
      </c>
      <c r="D248" t="s">
        <v>35</v>
      </c>
      <c r="E248" t="s">
        <v>36</v>
      </c>
      <c r="F248">
        <v>10</v>
      </c>
      <c r="G248">
        <v>7</v>
      </c>
      <c r="H248">
        <v>1</v>
      </c>
      <c r="I248">
        <v>10</v>
      </c>
      <c r="J248">
        <v>7</v>
      </c>
      <c r="K248" t="s">
        <v>37</v>
      </c>
      <c r="L248" t="s">
        <v>83</v>
      </c>
      <c r="M248" s="1" t="s">
        <v>583</v>
      </c>
      <c r="N248">
        <v>1.01</v>
      </c>
      <c r="O248" s="3">
        <v>8.3000000000000004E-2</v>
      </c>
      <c r="P248" s="3">
        <v>4.2000000000000003E-2</v>
      </c>
      <c r="Q248" s="3">
        <v>0.63500000000000001</v>
      </c>
      <c r="R248" s="3">
        <v>0.72099999999999997</v>
      </c>
      <c r="S248" s="3">
        <v>0.42899999999999999</v>
      </c>
      <c r="T248" s="1" t="s">
        <v>249</v>
      </c>
      <c r="U248" s="5">
        <f t="shared" si="37"/>
        <v>9</v>
      </c>
      <c r="V248" s="5">
        <f t="shared" si="38"/>
        <v>12</v>
      </c>
      <c r="W248" s="5">
        <f t="shared" si="48"/>
        <v>9</v>
      </c>
      <c r="X248" s="5">
        <f t="shared" si="49"/>
        <v>12</v>
      </c>
      <c r="Y248" s="3">
        <v>0.505</v>
      </c>
      <c r="Z248" s="3">
        <v>0.38900000000000001</v>
      </c>
      <c r="AA248" s="3">
        <v>0.13300000000000001</v>
      </c>
      <c r="AB248" s="3">
        <v>0.317</v>
      </c>
      <c r="AC248" s="3">
        <v>0.53300000000000003</v>
      </c>
      <c r="AD248" s="1" t="s">
        <v>52</v>
      </c>
      <c r="AE248" s="5">
        <f t="shared" si="50"/>
        <v>4</v>
      </c>
      <c r="AF248" s="5">
        <f t="shared" si="51"/>
        <v>8</v>
      </c>
      <c r="AG248">
        <v>186</v>
      </c>
      <c r="AH248">
        <v>8</v>
      </c>
      <c r="AI248">
        <v>4</v>
      </c>
      <c r="AJ248">
        <v>96</v>
      </c>
      <c r="AK248">
        <f t="shared" si="39"/>
        <v>90</v>
      </c>
      <c r="AL248">
        <v>61</v>
      </c>
      <c r="AM248">
        <v>35</v>
      </c>
      <c r="AN248">
        <v>12</v>
      </c>
      <c r="AO248" s="1" t="s">
        <v>584</v>
      </c>
    </row>
    <row r="249" spans="1:41" x14ac:dyDescent="0.35">
      <c r="A249" s="2">
        <v>43325</v>
      </c>
      <c r="B249" t="s">
        <v>419</v>
      </c>
      <c r="C249">
        <v>3</v>
      </c>
      <c r="D249" t="s">
        <v>35</v>
      </c>
      <c r="E249" t="s">
        <v>43</v>
      </c>
      <c r="F249">
        <v>10</v>
      </c>
      <c r="G249">
        <v>29</v>
      </c>
      <c r="H249">
        <v>1</v>
      </c>
      <c r="I249">
        <v>10</v>
      </c>
      <c r="K249" t="s">
        <v>37</v>
      </c>
      <c r="L249" t="s">
        <v>351</v>
      </c>
      <c r="M249" s="1" t="s">
        <v>585</v>
      </c>
      <c r="N249">
        <v>1.1299999999999999</v>
      </c>
      <c r="O249" s="3">
        <v>5.2999999999999999E-2</v>
      </c>
      <c r="P249" s="3">
        <v>0</v>
      </c>
      <c r="Q249" s="3">
        <v>0.63800000000000001</v>
      </c>
      <c r="R249" s="3">
        <v>0.65</v>
      </c>
      <c r="S249" s="3">
        <v>0.67600000000000005</v>
      </c>
      <c r="T249" s="1" t="s">
        <v>80</v>
      </c>
      <c r="U249" s="5">
        <f t="shared" si="37"/>
        <v>5</v>
      </c>
      <c r="V249" s="5">
        <f t="shared" si="38"/>
        <v>8</v>
      </c>
      <c r="W249" s="5">
        <f t="shared" si="48"/>
        <v>5</v>
      </c>
      <c r="X249" s="5">
        <f t="shared" si="49"/>
        <v>8</v>
      </c>
      <c r="Y249" s="3">
        <v>0.51200000000000001</v>
      </c>
      <c r="Z249" s="3">
        <v>0.38500000000000001</v>
      </c>
      <c r="AA249" s="3">
        <v>0.193</v>
      </c>
      <c r="AB249" s="3">
        <v>0.23400000000000001</v>
      </c>
      <c r="AC249" s="3">
        <v>0.6</v>
      </c>
      <c r="AD249" s="1" t="s">
        <v>286</v>
      </c>
      <c r="AE249" s="5">
        <f t="shared" si="50"/>
        <v>4</v>
      </c>
      <c r="AF249" s="5">
        <f t="shared" si="51"/>
        <v>14</v>
      </c>
      <c r="AG249">
        <v>203</v>
      </c>
      <c r="AH249">
        <v>5</v>
      </c>
      <c r="AI249">
        <v>0</v>
      </c>
      <c r="AJ249">
        <v>94</v>
      </c>
      <c r="AK249">
        <f t="shared" si="39"/>
        <v>109</v>
      </c>
      <c r="AL249">
        <v>60</v>
      </c>
      <c r="AM249">
        <v>34</v>
      </c>
      <c r="AN249">
        <v>21</v>
      </c>
      <c r="AO249" s="1" t="s">
        <v>516</v>
      </c>
    </row>
    <row r="250" spans="1:41" x14ac:dyDescent="0.35">
      <c r="A250" s="2">
        <v>43325</v>
      </c>
      <c r="B250" t="s">
        <v>419</v>
      </c>
      <c r="C250">
        <v>3</v>
      </c>
      <c r="D250" t="s">
        <v>35</v>
      </c>
      <c r="E250" t="s">
        <v>49</v>
      </c>
      <c r="F250">
        <v>10</v>
      </c>
      <c r="G250">
        <v>5</v>
      </c>
      <c r="H250">
        <v>1</v>
      </c>
      <c r="I250">
        <v>10</v>
      </c>
      <c r="J250">
        <v>5</v>
      </c>
      <c r="K250" t="s">
        <v>37</v>
      </c>
      <c r="L250" t="s">
        <v>460</v>
      </c>
      <c r="M250" s="1" t="s">
        <v>586</v>
      </c>
      <c r="N250">
        <v>1.05</v>
      </c>
      <c r="O250" s="3">
        <v>4.7E-2</v>
      </c>
      <c r="P250" s="3">
        <v>1.2E-2</v>
      </c>
      <c r="Q250" s="3">
        <v>0.628</v>
      </c>
      <c r="R250" s="3">
        <v>0.74099999999999999</v>
      </c>
      <c r="S250" s="3">
        <v>0.46899999999999997</v>
      </c>
      <c r="T250" s="1" t="s">
        <v>63</v>
      </c>
      <c r="U250" s="5">
        <f t="shared" si="37"/>
        <v>2</v>
      </c>
      <c r="V250" s="5">
        <f t="shared" si="38"/>
        <v>5</v>
      </c>
      <c r="W250" s="5">
        <f t="shared" si="48"/>
        <v>2</v>
      </c>
      <c r="X250" s="5">
        <f t="shared" si="49"/>
        <v>5</v>
      </c>
      <c r="Y250" s="3">
        <v>0.51200000000000001</v>
      </c>
      <c r="Z250" s="3">
        <v>0.378</v>
      </c>
      <c r="AA250" s="3">
        <v>0.122</v>
      </c>
      <c r="AB250" s="3">
        <v>0.317</v>
      </c>
      <c r="AC250" s="3">
        <v>0.54500000000000004</v>
      </c>
      <c r="AD250" s="1" t="s">
        <v>71</v>
      </c>
      <c r="AE250" s="5">
        <f t="shared" si="50"/>
        <v>3</v>
      </c>
      <c r="AF250" s="5">
        <f t="shared" si="51"/>
        <v>5</v>
      </c>
      <c r="AG250">
        <v>168</v>
      </c>
      <c r="AH250">
        <v>4</v>
      </c>
      <c r="AI250">
        <v>1</v>
      </c>
      <c r="AJ250">
        <v>86</v>
      </c>
      <c r="AK250">
        <f t="shared" si="39"/>
        <v>82</v>
      </c>
      <c r="AL250">
        <v>54</v>
      </c>
      <c r="AM250">
        <v>32</v>
      </c>
      <c r="AN250">
        <v>10</v>
      </c>
      <c r="AO250" s="1" t="s">
        <v>42</v>
      </c>
    </row>
    <row r="251" spans="1:41" x14ac:dyDescent="0.35">
      <c r="A251" s="2">
        <v>43325</v>
      </c>
      <c r="B251" t="s">
        <v>419</v>
      </c>
      <c r="C251">
        <v>3</v>
      </c>
      <c r="D251" t="s">
        <v>35</v>
      </c>
      <c r="E251" t="s">
        <v>54</v>
      </c>
      <c r="F251">
        <v>10</v>
      </c>
      <c r="G251">
        <v>28</v>
      </c>
      <c r="H251">
        <v>1</v>
      </c>
      <c r="I251">
        <v>10</v>
      </c>
      <c r="K251" t="s">
        <v>37</v>
      </c>
      <c r="L251" t="s">
        <v>587</v>
      </c>
      <c r="M251" s="1" t="s">
        <v>588</v>
      </c>
      <c r="N251">
        <v>1.22</v>
      </c>
      <c r="O251" s="3">
        <v>5.3999999999999999E-2</v>
      </c>
      <c r="P251" s="3">
        <v>3.2000000000000001E-2</v>
      </c>
      <c r="Q251" s="3">
        <v>0.52700000000000002</v>
      </c>
      <c r="R251" s="3">
        <v>0.71399999999999997</v>
      </c>
      <c r="S251" s="3">
        <v>0.5</v>
      </c>
      <c r="T251" s="1" t="s">
        <v>162</v>
      </c>
      <c r="U251" s="5">
        <f t="shared" si="37"/>
        <v>5</v>
      </c>
      <c r="V251" s="5">
        <f t="shared" si="38"/>
        <v>7</v>
      </c>
      <c r="W251" s="5">
        <f t="shared" si="48"/>
        <v>5</v>
      </c>
      <c r="X251" s="5">
        <f t="shared" si="49"/>
        <v>7</v>
      </c>
      <c r="Y251" s="3">
        <v>0.55000000000000004</v>
      </c>
      <c r="Z251" s="3">
        <v>0.47399999999999998</v>
      </c>
      <c r="AA251" s="3">
        <v>5.2999999999999999E-2</v>
      </c>
      <c r="AB251" s="3">
        <v>0.38300000000000001</v>
      </c>
      <c r="AC251" s="3">
        <v>0.621</v>
      </c>
      <c r="AD251" s="1" t="s">
        <v>80</v>
      </c>
      <c r="AE251" s="5">
        <f t="shared" si="50"/>
        <v>5</v>
      </c>
      <c r="AF251" s="5">
        <f t="shared" si="51"/>
        <v>8</v>
      </c>
      <c r="AG251">
        <v>169</v>
      </c>
      <c r="AH251">
        <v>5</v>
      </c>
      <c r="AI251">
        <v>3</v>
      </c>
      <c r="AJ251">
        <v>93</v>
      </c>
      <c r="AK251">
        <f t="shared" si="39"/>
        <v>76</v>
      </c>
      <c r="AL251">
        <v>49</v>
      </c>
      <c r="AM251">
        <v>44</v>
      </c>
      <c r="AN251">
        <v>4</v>
      </c>
      <c r="AO251" s="1" t="s">
        <v>391</v>
      </c>
    </row>
    <row r="252" spans="1:41" x14ac:dyDescent="0.35">
      <c r="A252" s="2">
        <v>43325</v>
      </c>
      <c r="B252" t="s">
        <v>419</v>
      </c>
      <c r="C252">
        <v>3</v>
      </c>
      <c r="D252" t="s">
        <v>35</v>
      </c>
      <c r="E252" t="s">
        <v>128</v>
      </c>
      <c r="F252">
        <v>10</v>
      </c>
      <c r="G252">
        <v>33</v>
      </c>
      <c r="H252">
        <v>1</v>
      </c>
      <c r="I252">
        <v>10</v>
      </c>
      <c r="K252" t="s">
        <v>37</v>
      </c>
      <c r="L252" t="s">
        <v>589</v>
      </c>
      <c r="M252" s="1" t="s">
        <v>205</v>
      </c>
      <c r="N252">
        <v>1.28</v>
      </c>
      <c r="O252" s="3">
        <v>9.7000000000000003E-2</v>
      </c>
      <c r="P252" s="3">
        <v>5.6000000000000001E-2</v>
      </c>
      <c r="Q252" s="3">
        <v>0.63900000000000001</v>
      </c>
      <c r="R252" s="3">
        <v>0.76100000000000001</v>
      </c>
      <c r="S252" s="3">
        <v>0.42299999999999999</v>
      </c>
      <c r="T252" s="1" t="s">
        <v>108</v>
      </c>
      <c r="U252" s="5">
        <f t="shared" si="37"/>
        <v>2</v>
      </c>
      <c r="V252" s="5">
        <f t="shared" si="38"/>
        <v>4</v>
      </c>
      <c r="W252" s="5">
        <f t="shared" si="48"/>
        <v>2</v>
      </c>
      <c r="X252" s="5">
        <f t="shared" si="49"/>
        <v>4</v>
      </c>
      <c r="Y252" s="3">
        <v>0.53900000000000003</v>
      </c>
      <c r="Z252" s="3">
        <v>0.46200000000000002</v>
      </c>
      <c r="AA252" s="3">
        <v>4.2999999999999997E-2</v>
      </c>
      <c r="AB252" s="3">
        <v>0.41199999999999998</v>
      </c>
      <c r="AC252" s="3">
        <v>0.52400000000000002</v>
      </c>
      <c r="AD252" s="1" t="s">
        <v>480</v>
      </c>
      <c r="AE252" s="5">
        <f t="shared" si="50"/>
        <v>3</v>
      </c>
      <c r="AF252" s="5">
        <f t="shared" si="51"/>
        <v>12</v>
      </c>
      <c r="AG252">
        <v>165</v>
      </c>
      <c r="AH252">
        <v>7</v>
      </c>
      <c r="AI252">
        <v>4</v>
      </c>
      <c r="AJ252">
        <v>72</v>
      </c>
      <c r="AK252">
        <f t="shared" si="39"/>
        <v>93</v>
      </c>
      <c r="AL252">
        <v>46</v>
      </c>
      <c r="AM252">
        <v>26</v>
      </c>
      <c r="AN252">
        <v>4</v>
      </c>
      <c r="AO252" s="1" t="s">
        <v>469</v>
      </c>
    </row>
    <row r="253" spans="1:41" x14ac:dyDescent="0.35">
      <c r="A253" s="2">
        <v>43318</v>
      </c>
      <c r="B253" t="s">
        <v>590</v>
      </c>
      <c r="C253">
        <v>3</v>
      </c>
      <c r="D253" t="s">
        <v>35</v>
      </c>
      <c r="E253" t="s">
        <v>49</v>
      </c>
      <c r="F253">
        <v>10</v>
      </c>
      <c r="G253">
        <v>27</v>
      </c>
      <c r="H253">
        <v>0</v>
      </c>
      <c r="I253">
        <v>9</v>
      </c>
      <c r="K253" t="s">
        <v>38</v>
      </c>
      <c r="L253" t="s">
        <v>37</v>
      </c>
      <c r="M253" s="1" t="s">
        <v>591</v>
      </c>
      <c r="N253">
        <v>0.71</v>
      </c>
      <c r="O253" s="3">
        <v>0.113</v>
      </c>
      <c r="P253" s="3">
        <v>4.1000000000000002E-2</v>
      </c>
      <c r="Q253" s="3">
        <v>0.57699999999999996</v>
      </c>
      <c r="R253" s="3">
        <v>0.73199999999999998</v>
      </c>
      <c r="S253" s="3">
        <v>0.61</v>
      </c>
      <c r="T253" s="1" t="s">
        <v>170</v>
      </c>
      <c r="U253" s="5">
        <f t="shared" si="37"/>
        <v>8</v>
      </c>
      <c r="V253" s="5">
        <f t="shared" si="38"/>
        <v>10</v>
      </c>
      <c r="W253" s="5">
        <f t="shared" si="48"/>
        <v>8</v>
      </c>
      <c r="X253" s="5">
        <f t="shared" si="49"/>
        <v>10</v>
      </c>
      <c r="Y253" s="3">
        <v>0.46</v>
      </c>
      <c r="Z253" s="3">
        <v>0.22800000000000001</v>
      </c>
      <c r="AA253" s="3">
        <v>0.12</v>
      </c>
      <c r="AB253" s="3">
        <v>0.16400000000000001</v>
      </c>
      <c r="AC253" s="3">
        <v>0.32400000000000001</v>
      </c>
      <c r="AD253" s="1" t="s">
        <v>40</v>
      </c>
      <c r="AE253" s="5">
        <f t="shared" si="50"/>
        <v>0</v>
      </c>
      <c r="AF253" s="5">
        <f t="shared" si="51"/>
        <v>2</v>
      </c>
      <c r="AG253">
        <v>189</v>
      </c>
      <c r="AH253">
        <v>11</v>
      </c>
      <c r="AI253">
        <v>4</v>
      </c>
      <c r="AJ253">
        <v>97</v>
      </c>
      <c r="AK253">
        <f t="shared" si="39"/>
        <v>92</v>
      </c>
      <c r="AL253">
        <v>56</v>
      </c>
      <c r="AM253">
        <v>41</v>
      </c>
      <c r="AN253">
        <v>11</v>
      </c>
      <c r="AO253" s="1" t="s">
        <v>240</v>
      </c>
    </row>
    <row r="254" spans="1:41" x14ac:dyDescent="0.35">
      <c r="A254" s="2">
        <v>43318</v>
      </c>
      <c r="B254" t="s">
        <v>590</v>
      </c>
      <c r="C254">
        <v>3</v>
      </c>
      <c r="D254" t="s">
        <v>35</v>
      </c>
      <c r="E254" t="s">
        <v>54</v>
      </c>
      <c r="F254">
        <v>10</v>
      </c>
      <c r="G254">
        <v>121</v>
      </c>
      <c r="H254">
        <v>1</v>
      </c>
      <c r="I254">
        <v>9</v>
      </c>
      <c r="J254" t="s">
        <v>174</v>
      </c>
      <c r="K254" t="s">
        <v>37</v>
      </c>
      <c r="L254" t="s">
        <v>592</v>
      </c>
      <c r="M254" s="1" t="s">
        <v>62</v>
      </c>
      <c r="N254">
        <v>1.49</v>
      </c>
      <c r="O254" s="3">
        <v>0.123</v>
      </c>
      <c r="P254" s="3">
        <v>3.5000000000000003E-2</v>
      </c>
      <c r="Q254" s="3">
        <v>0.63200000000000001</v>
      </c>
      <c r="R254" s="3">
        <v>0.83299999999999996</v>
      </c>
      <c r="S254" s="3">
        <v>0.57099999999999995</v>
      </c>
      <c r="T254" s="1" t="s">
        <v>57</v>
      </c>
      <c r="U254" s="5">
        <f t="shared" si="37"/>
        <v>0</v>
      </c>
      <c r="V254" s="5">
        <f t="shared" si="38"/>
        <v>0</v>
      </c>
      <c r="W254" s="5">
        <f t="shared" si="48"/>
        <v>0</v>
      </c>
      <c r="X254" s="5">
        <f t="shared" si="49"/>
        <v>0</v>
      </c>
      <c r="Y254" s="3">
        <v>0.56599999999999995</v>
      </c>
      <c r="Z254" s="3">
        <v>0.39300000000000002</v>
      </c>
      <c r="AA254" s="3">
        <v>0</v>
      </c>
      <c r="AB254" s="3">
        <v>0.28599999999999998</v>
      </c>
      <c r="AC254" s="3">
        <v>0.5</v>
      </c>
      <c r="AD254" s="1" t="s">
        <v>41</v>
      </c>
      <c r="AE254" s="5">
        <f t="shared" si="50"/>
        <v>2</v>
      </c>
      <c r="AF254" s="5">
        <f t="shared" si="51"/>
        <v>6</v>
      </c>
      <c r="AG254">
        <v>113</v>
      </c>
      <c r="AH254">
        <v>7</v>
      </c>
      <c r="AI254">
        <v>2</v>
      </c>
      <c r="AJ254">
        <v>57</v>
      </c>
      <c r="AK254">
        <f t="shared" si="39"/>
        <v>56</v>
      </c>
      <c r="AL254">
        <v>36</v>
      </c>
      <c r="AM254">
        <v>21</v>
      </c>
      <c r="AN254">
        <v>0</v>
      </c>
      <c r="AO254" s="1" t="s">
        <v>409</v>
      </c>
    </row>
    <row r="255" spans="1:41" x14ac:dyDescent="0.35">
      <c r="A255" s="2">
        <v>43318</v>
      </c>
      <c r="B255" t="s">
        <v>590</v>
      </c>
      <c r="C255">
        <v>3</v>
      </c>
      <c r="D255" t="s">
        <v>35</v>
      </c>
      <c r="E255" t="s">
        <v>128</v>
      </c>
      <c r="F255">
        <v>10</v>
      </c>
      <c r="G255">
        <v>84</v>
      </c>
      <c r="H255">
        <v>1</v>
      </c>
      <c r="I255">
        <v>9</v>
      </c>
      <c r="J255" t="s">
        <v>90</v>
      </c>
      <c r="K255" t="s">
        <v>37</v>
      </c>
      <c r="L255" t="s">
        <v>593</v>
      </c>
      <c r="M255" s="1" t="s">
        <v>102</v>
      </c>
      <c r="N255">
        <v>1.62</v>
      </c>
      <c r="O255" s="3">
        <v>0.14299999999999999</v>
      </c>
      <c r="P255" s="3">
        <v>6.3E-2</v>
      </c>
      <c r="Q255" s="3">
        <v>0.71399999999999997</v>
      </c>
      <c r="R255" s="3">
        <v>0.75600000000000001</v>
      </c>
      <c r="S255" s="3">
        <v>0.61099999999999999</v>
      </c>
      <c r="T255" s="1" t="s">
        <v>108</v>
      </c>
      <c r="U255" s="5">
        <f t="shared" si="37"/>
        <v>2</v>
      </c>
      <c r="V255" s="5">
        <f t="shared" si="38"/>
        <v>4</v>
      </c>
      <c r="W255" s="5">
        <f t="shared" si="48"/>
        <v>2</v>
      </c>
      <c r="X255" s="5">
        <f t="shared" si="49"/>
        <v>4</v>
      </c>
      <c r="Y255" s="3">
        <v>0.58299999999999996</v>
      </c>
      <c r="Z255" s="3">
        <v>0.46400000000000002</v>
      </c>
      <c r="AA255" s="3">
        <v>4.2999999999999997E-2</v>
      </c>
      <c r="AB255" s="3">
        <v>0.35499999999999998</v>
      </c>
      <c r="AC255" s="3">
        <v>0.55300000000000005</v>
      </c>
      <c r="AD255" s="1" t="s">
        <v>71</v>
      </c>
      <c r="AE255" s="5">
        <f t="shared" si="50"/>
        <v>3</v>
      </c>
      <c r="AF255" s="5">
        <f t="shared" si="51"/>
        <v>5</v>
      </c>
      <c r="AG255">
        <v>132</v>
      </c>
      <c r="AH255">
        <v>9</v>
      </c>
      <c r="AI255">
        <v>4</v>
      </c>
      <c r="AJ255">
        <v>63</v>
      </c>
      <c r="AK255">
        <f t="shared" si="39"/>
        <v>69</v>
      </c>
      <c r="AL255">
        <v>45</v>
      </c>
      <c r="AM255">
        <v>18</v>
      </c>
      <c r="AN255">
        <v>3</v>
      </c>
      <c r="AO255" s="1" t="s">
        <v>166</v>
      </c>
    </row>
    <row r="256" spans="1:41" x14ac:dyDescent="0.35">
      <c r="A256" s="2">
        <v>43283</v>
      </c>
      <c r="B256" t="s">
        <v>103</v>
      </c>
      <c r="C256">
        <v>5</v>
      </c>
      <c r="D256" t="s">
        <v>104</v>
      </c>
      <c r="E256" t="s">
        <v>61</v>
      </c>
      <c r="F256">
        <v>21</v>
      </c>
      <c r="G256">
        <v>8</v>
      </c>
      <c r="H256">
        <v>1</v>
      </c>
      <c r="I256">
        <v>12</v>
      </c>
      <c r="J256">
        <v>8</v>
      </c>
      <c r="K256" t="s">
        <v>37</v>
      </c>
      <c r="L256" t="s">
        <v>292</v>
      </c>
      <c r="M256" s="1" t="s">
        <v>594</v>
      </c>
      <c r="N256">
        <v>1.46</v>
      </c>
      <c r="O256" s="3">
        <v>6.4000000000000001E-2</v>
      </c>
      <c r="P256" s="3">
        <v>4.2999999999999997E-2</v>
      </c>
      <c r="Q256" s="3">
        <v>0.72299999999999998</v>
      </c>
      <c r="R256" s="3">
        <v>0.76500000000000001</v>
      </c>
      <c r="S256" s="3">
        <v>0.65400000000000003</v>
      </c>
      <c r="T256" s="1" t="s">
        <v>210</v>
      </c>
      <c r="U256" s="5">
        <f t="shared" si="37"/>
        <v>7</v>
      </c>
      <c r="V256" s="5">
        <f t="shared" si="38"/>
        <v>7</v>
      </c>
      <c r="W256" s="5">
        <f t="shared" si="48"/>
        <v>7</v>
      </c>
      <c r="X256" s="5">
        <f t="shared" si="49"/>
        <v>7</v>
      </c>
      <c r="Y256" s="3">
        <v>0.57499999999999996</v>
      </c>
      <c r="Z256" s="3">
        <v>0.38700000000000001</v>
      </c>
      <c r="AA256" s="3">
        <v>0.125</v>
      </c>
      <c r="AB256" s="3">
        <v>0.30599999999999999</v>
      </c>
      <c r="AC256" s="3">
        <v>0.51600000000000001</v>
      </c>
      <c r="AD256" s="1" t="s">
        <v>413</v>
      </c>
      <c r="AE256" s="5">
        <f t="shared" si="50"/>
        <v>4</v>
      </c>
      <c r="AF256" s="5">
        <f t="shared" si="51"/>
        <v>4</v>
      </c>
      <c r="AG256">
        <v>174</v>
      </c>
      <c r="AH256">
        <v>6</v>
      </c>
      <c r="AI256">
        <v>4</v>
      </c>
      <c r="AJ256">
        <v>94</v>
      </c>
      <c r="AK256">
        <f t="shared" si="39"/>
        <v>80</v>
      </c>
      <c r="AL256">
        <v>68</v>
      </c>
      <c r="AM256">
        <v>26</v>
      </c>
      <c r="AN256">
        <v>10</v>
      </c>
      <c r="AO256" s="1" t="s">
        <v>42</v>
      </c>
    </row>
    <row r="257" spans="1:41" x14ac:dyDescent="0.35">
      <c r="A257" s="2">
        <v>43283</v>
      </c>
      <c r="B257" t="s">
        <v>103</v>
      </c>
      <c r="C257">
        <v>5</v>
      </c>
      <c r="D257" t="s">
        <v>104</v>
      </c>
      <c r="E257" t="s">
        <v>36</v>
      </c>
      <c r="F257">
        <v>21</v>
      </c>
      <c r="G257">
        <v>1</v>
      </c>
      <c r="H257">
        <v>1</v>
      </c>
      <c r="I257">
        <v>12</v>
      </c>
      <c r="J257">
        <v>2</v>
      </c>
      <c r="K257" t="s">
        <v>37</v>
      </c>
      <c r="L257" t="s">
        <v>140</v>
      </c>
      <c r="M257" s="1" t="s">
        <v>595</v>
      </c>
      <c r="N257">
        <v>1.1200000000000001</v>
      </c>
      <c r="O257" s="3">
        <v>0.13100000000000001</v>
      </c>
      <c r="P257" s="3">
        <v>2.3E-2</v>
      </c>
      <c r="Q257" s="3">
        <v>0.71</v>
      </c>
      <c r="R257" s="3">
        <v>0.76</v>
      </c>
      <c r="S257" s="3">
        <v>0.47099999999999997</v>
      </c>
      <c r="T257" s="1" t="s">
        <v>319</v>
      </c>
      <c r="U257" s="5">
        <f t="shared" si="37"/>
        <v>7</v>
      </c>
      <c r="V257" s="5">
        <f t="shared" si="38"/>
        <v>11</v>
      </c>
      <c r="W257" s="5">
        <f t="shared" si="48"/>
        <v>7</v>
      </c>
      <c r="X257" s="5">
        <f t="shared" si="49"/>
        <v>11</v>
      </c>
      <c r="Y257" s="3">
        <v>0.505</v>
      </c>
      <c r="Z257" s="3">
        <v>0.36199999999999999</v>
      </c>
      <c r="AA257" s="3">
        <v>4.2999999999999997E-2</v>
      </c>
      <c r="AB257" s="3">
        <v>0.33300000000000002</v>
      </c>
      <c r="AC257" s="3">
        <v>0.433</v>
      </c>
      <c r="AD257" s="1" t="s">
        <v>596</v>
      </c>
      <c r="AE257" s="5">
        <f t="shared" si="50"/>
        <v>4</v>
      </c>
      <c r="AF257" s="5">
        <f t="shared" si="51"/>
        <v>19</v>
      </c>
      <c r="AG257">
        <v>386</v>
      </c>
      <c r="AH257">
        <v>23</v>
      </c>
      <c r="AI257">
        <v>4</v>
      </c>
      <c r="AJ257">
        <v>176</v>
      </c>
      <c r="AK257">
        <f t="shared" si="39"/>
        <v>210</v>
      </c>
      <c r="AL257">
        <v>125</v>
      </c>
      <c r="AM257">
        <v>51</v>
      </c>
      <c r="AN257">
        <v>9</v>
      </c>
      <c r="AO257" s="1" t="s">
        <v>597</v>
      </c>
    </row>
    <row r="258" spans="1:41" x14ac:dyDescent="0.35">
      <c r="A258" s="2">
        <v>43283</v>
      </c>
      <c r="B258" t="s">
        <v>103</v>
      </c>
      <c r="C258">
        <v>5</v>
      </c>
      <c r="D258" t="s">
        <v>104</v>
      </c>
      <c r="E258" t="s">
        <v>43</v>
      </c>
      <c r="F258">
        <v>21</v>
      </c>
      <c r="G258">
        <v>28</v>
      </c>
      <c r="H258">
        <v>1</v>
      </c>
      <c r="I258">
        <v>12</v>
      </c>
      <c r="J258">
        <v>24</v>
      </c>
      <c r="K258" t="s">
        <v>37</v>
      </c>
      <c r="L258" t="s">
        <v>260</v>
      </c>
      <c r="M258" s="1" t="s">
        <v>598</v>
      </c>
      <c r="N258">
        <v>1.56</v>
      </c>
      <c r="O258" s="3">
        <v>6.6000000000000003E-2</v>
      </c>
      <c r="P258" s="3">
        <v>3.3000000000000002E-2</v>
      </c>
      <c r="Q258" s="3">
        <v>0.67</v>
      </c>
      <c r="R258" s="3">
        <v>0.85199999999999998</v>
      </c>
      <c r="S258" s="3">
        <v>0.4</v>
      </c>
      <c r="T258" s="1" t="s">
        <v>186</v>
      </c>
      <c r="U258" s="5">
        <f t="shared" si="37"/>
        <v>4</v>
      </c>
      <c r="V258" s="5">
        <f t="shared" si="38"/>
        <v>7</v>
      </c>
      <c r="W258" s="5">
        <f t="shared" si="48"/>
        <v>4</v>
      </c>
      <c r="X258" s="5">
        <f t="shared" si="49"/>
        <v>7</v>
      </c>
      <c r="Y258" s="3">
        <v>0.56699999999999995</v>
      </c>
      <c r="Z258" s="3">
        <v>0.46200000000000002</v>
      </c>
      <c r="AA258" s="3">
        <v>2.5999999999999999E-2</v>
      </c>
      <c r="AB258" s="3">
        <v>0.41299999999999998</v>
      </c>
      <c r="AC258" s="3">
        <v>0.56799999999999995</v>
      </c>
      <c r="AD258" s="1" t="s">
        <v>599</v>
      </c>
      <c r="AE258" s="5">
        <f t="shared" si="50"/>
        <v>7</v>
      </c>
      <c r="AF258" s="5">
        <f t="shared" si="51"/>
        <v>14</v>
      </c>
      <c r="AG258">
        <v>208</v>
      </c>
      <c r="AH258">
        <v>6</v>
      </c>
      <c r="AI258">
        <v>3</v>
      </c>
      <c r="AJ258">
        <v>91</v>
      </c>
      <c r="AK258">
        <f t="shared" si="39"/>
        <v>117</v>
      </c>
      <c r="AL258">
        <v>61</v>
      </c>
      <c r="AM258">
        <v>30</v>
      </c>
      <c r="AN258">
        <v>3</v>
      </c>
      <c r="AO258" s="1" t="s">
        <v>114</v>
      </c>
    </row>
    <row r="259" spans="1:41" x14ac:dyDescent="0.35">
      <c r="A259" s="2">
        <v>43283</v>
      </c>
      <c r="B259" t="s">
        <v>103</v>
      </c>
      <c r="C259">
        <v>5</v>
      </c>
      <c r="D259" t="s">
        <v>104</v>
      </c>
      <c r="E259" t="s">
        <v>49</v>
      </c>
      <c r="F259">
        <v>21</v>
      </c>
      <c r="G259">
        <v>40</v>
      </c>
      <c r="H259">
        <v>1</v>
      </c>
      <c r="I259">
        <v>12</v>
      </c>
      <c r="K259" t="s">
        <v>37</v>
      </c>
      <c r="L259" t="s">
        <v>50</v>
      </c>
      <c r="M259" s="1" t="s">
        <v>511</v>
      </c>
      <c r="N259">
        <v>1.85</v>
      </c>
      <c r="O259" s="3">
        <v>3.1E-2</v>
      </c>
      <c r="P259" s="3">
        <v>1.4999999999999999E-2</v>
      </c>
      <c r="Q259" s="3">
        <v>0.70799999999999996</v>
      </c>
      <c r="R259" s="3">
        <v>0.78300000000000003</v>
      </c>
      <c r="S259" s="3">
        <v>0.57899999999999996</v>
      </c>
      <c r="T259" s="1" t="s">
        <v>67</v>
      </c>
      <c r="U259" s="5">
        <f t="shared" ref="U259:U322" si="52">IFERROR(_xlfn.NUMBERVALUE(LEFT(T259, FIND( "/", T259) - 1)),0)</f>
        <v>1</v>
      </c>
      <c r="V259" s="5">
        <f t="shared" ref="V259:V322" si="53">IFERROR(_xlfn.NUMBERVALUE(RIGHT(T259, LEN(T259) - FIND("/",T259))),0)</f>
        <v>3</v>
      </c>
      <c r="W259" s="5">
        <f t="shared" si="48"/>
        <v>1</v>
      </c>
      <c r="X259" s="5">
        <f t="shared" si="49"/>
        <v>3</v>
      </c>
      <c r="Y259" s="3">
        <v>0.60399999999999998</v>
      </c>
      <c r="Z259" s="3">
        <v>0.51200000000000001</v>
      </c>
      <c r="AA259" s="3">
        <v>4.8000000000000001E-2</v>
      </c>
      <c r="AB259" s="3">
        <v>0.44</v>
      </c>
      <c r="AC259" s="3">
        <v>0.61799999999999999</v>
      </c>
      <c r="AD259" s="1" t="s">
        <v>599</v>
      </c>
      <c r="AE259" s="5">
        <f t="shared" si="50"/>
        <v>7</v>
      </c>
      <c r="AF259" s="5">
        <f t="shared" si="51"/>
        <v>14</v>
      </c>
      <c r="AG259">
        <v>149</v>
      </c>
      <c r="AH259">
        <v>2</v>
      </c>
      <c r="AI259">
        <v>1</v>
      </c>
      <c r="AJ259">
        <v>65</v>
      </c>
      <c r="AK259">
        <f t="shared" ref="AK259:AK322" si="54">AG259-AJ259</f>
        <v>84</v>
      </c>
      <c r="AL259">
        <v>46</v>
      </c>
      <c r="AM259">
        <v>19</v>
      </c>
      <c r="AN259">
        <v>4</v>
      </c>
      <c r="AO259" s="1" t="s">
        <v>466</v>
      </c>
    </row>
    <row r="260" spans="1:41" x14ac:dyDescent="0.35">
      <c r="A260" s="2">
        <v>43283</v>
      </c>
      <c r="B260" t="s">
        <v>103</v>
      </c>
      <c r="C260">
        <v>5</v>
      </c>
      <c r="D260" t="s">
        <v>104</v>
      </c>
      <c r="E260" t="s">
        <v>54</v>
      </c>
      <c r="F260">
        <v>21</v>
      </c>
      <c r="G260">
        <v>17</v>
      </c>
      <c r="H260">
        <v>1</v>
      </c>
      <c r="I260">
        <v>12</v>
      </c>
      <c r="J260">
        <v>21</v>
      </c>
      <c r="K260" t="s">
        <v>37</v>
      </c>
      <c r="L260" t="s">
        <v>414</v>
      </c>
      <c r="M260" s="1" t="s">
        <v>600</v>
      </c>
      <c r="N260">
        <v>1.63</v>
      </c>
      <c r="O260" s="3">
        <v>0.17299999999999999</v>
      </c>
      <c r="P260" s="3">
        <v>1.9E-2</v>
      </c>
      <c r="Q260" s="3">
        <v>0.74</v>
      </c>
      <c r="R260" s="3">
        <v>0.81799999999999995</v>
      </c>
      <c r="S260" s="3">
        <v>0.55600000000000005</v>
      </c>
      <c r="T260" s="1" t="s">
        <v>76</v>
      </c>
      <c r="U260" s="5">
        <f t="shared" si="52"/>
        <v>4</v>
      </c>
      <c r="V260" s="5">
        <f t="shared" si="53"/>
        <v>5</v>
      </c>
      <c r="W260" s="5">
        <f t="shared" si="48"/>
        <v>4</v>
      </c>
      <c r="X260" s="5">
        <f t="shared" si="49"/>
        <v>5</v>
      </c>
      <c r="Y260" s="3">
        <v>0.55600000000000005</v>
      </c>
      <c r="Z260" s="3">
        <v>0.40699999999999997</v>
      </c>
      <c r="AA260" s="3">
        <v>8.1000000000000003E-2</v>
      </c>
      <c r="AB260" s="3">
        <v>0.34599999999999997</v>
      </c>
      <c r="AC260" s="3">
        <v>0.5</v>
      </c>
      <c r="AD260" s="1" t="s">
        <v>500</v>
      </c>
      <c r="AE260" s="5">
        <f t="shared" si="50"/>
        <v>4</v>
      </c>
      <c r="AF260" s="5">
        <f t="shared" si="51"/>
        <v>17</v>
      </c>
      <c r="AG260">
        <v>239</v>
      </c>
      <c r="AH260">
        <v>18</v>
      </c>
      <c r="AI260">
        <v>2</v>
      </c>
      <c r="AJ260">
        <v>104</v>
      </c>
      <c r="AK260">
        <f t="shared" si="54"/>
        <v>135</v>
      </c>
      <c r="AL260">
        <v>77</v>
      </c>
      <c r="AM260">
        <v>27</v>
      </c>
      <c r="AN260">
        <v>11</v>
      </c>
      <c r="AO260" s="1" t="s">
        <v>201</v>
      </c>
    </row>
    <row r="261" spans="1:41" x14ac:dyDescent="0.35">
      <c r="A261" s="2">
        <v>43283</v>
      </c>
      <c r="B261" t="s">
        <v>103</v>
      </c>
      <c r="C261">
        <v>5</v>
      </c>
      <c r="D261" t="s">
        <v>104</v>
      </c>
      <c r="E261" t="s">
        <v>128</v>
      </c>
      <c r="F261">
        <v>21</v>
      </c>
      <c r="G261">
        <v>126</v>
      </c>
      <c r="H261">
        <v>1</v>
      </c>
      <c r="I261">
        <v>12</v>
      </c>
      <c r="K261" t="s">
        <v>37</v>
      </c>
      <c r="L261" t="s">
        <v>601</v>
      </c>
      <c r="M261" s="1" t="s">
        <v>602</v>
      </c>
      <c r="N261">
        <v>2.5099999999999998</v>
      </c>
      <c r="O261" s="3">
        <v>0.246</v>
      </c>
      <c r="P261" s="3">
        <v>0</v>
      </c>
      <c r="Q261" s="3">
        <v>0.754</v>
      </c>
      <c r="R261" s="3">
        <v>0.89100000000000001</v>
      </c>
      <c r="S261" s="3">
        <v>0.53300000000000003</v>
      </c>
      <c r="T261" s="1" t="s">
        <v>179</v>
      </c>
      <c r="U261" s="5">
        <f t="shared" si="52"/>
        <v>3</v>
      </c>
      <c r="V261" s="5">
        <f t="shared" si="53"/>
        <v>3</v>
      </c>
      <c r="W261" s="5">
        <f t="shared" si="48"/>
        <v>3</v>
      </c>
      <c r="X261" s="5">
        <f t="shared" si="49"/>
        <v>3</v>
      </c>
      <c r="Y261" s="3">
        <v>0.627</v>
      </c>
      <c r="Z261" s="3">
        <v>0.49399999999999999</v>
      </c>
      <c r="AA261" s="3">
        <v>8.5999999999999993E-2</v>
      </c>
      <c r="AB261" s="3">
        <v>0.34599999999999997</v>
      </c>
      <c r="AC261" s="3">
        <v>0.75900000000000001</v>
      </c>
      <c r="AD261" s="1" t="s">
        <v>359</v>
      </c>
      <c r="AE261" s="5">
        <f t="shared" si="50"/>
        <v>6</v>
      </c>
      <c r="AF261" s="5">
        <f t="shared" si="51"/>
        <v>13</v>
      </c>
      <c r="AG261">
        <v>142</v>
      </c>
      <c r="AH261">
        <v>15</v>
      </c>
      <c r="AI261">
        <v>0</v>
      </c>
      <c r="AJ261">
        <v>61</v>
      </c>
      <c r="AK261">
        <f t="shared" si="54"/>
        <v>81</v>
      </c>
      <c r="AL261">
        <v>46</v>
      </c>
      <c r="AM261">
        <v>15</v>
      </c>
      <c r="AN261">
        <v>7</v>
      </c>
      <c r="AO261" s="1" t="s">
        <v>360</v>
      </c>
    </row>
    <row r="262" spans="1:41" x14ac:dyDescent="0.35">
      <c r="A262" s="2">
        <v>43283</v>
      </c>
      <c r="B262" t="s">
        <v>103</v>
      </c>
      <c r="C262">
        <v>5</v>
      </c>
      <c r="D262" t="s">
        <v>104</v>
      </c>
      <c r="E262" t="s">
        <v>133</v>
      </c>
      <c r="F262">
        <v>21</v>
      </c>
      <c r="G262">
        <v>57</v>
      </c>
      <c r="H262">
        <v>1</v>
      </c>
      <c r="I262">
        <v>12</v>
      </c>
      <c r="K262" t="s">
        <v>37</v>
      </c>
      <c r="L262" t="s">
        <v>313</v>
      </c>
      <c r="M262" s="1" t="s">
        <v>358</v>
      </c>
      <c r="N262">
        <v>2.48</v>
      </c>
      <c r="O262" s="3">
        <v>0</v>
      </c>
      <c r="P262" s="3">
        <v>3.5000000000000003E-2</v>
      </c>
      <c r="Q262" s="3">
        <v>0.70199999999999996</v>
      </c>
      <c r="R262" s="3">
        <v>0.82499999999999996</v>
      </c>
      <c r="S262" s="3">
        <v>0.70599999999999996</v>
      </c>
      <c r="T262" s="1" t="s">
        <v>46</v>
      </c>
      <c r="U262" s="5">
        <f t="shared" si="52"/>
        <v>0</v>
      </c>
      <c r="V262" s="5">
        <f t="shared" si="53"/>
        <v>1</v>
      </c>
      <c r="W262" s="5">
        <f t="shared" si="48"/>
        <v>0</v>
      </c>
      <c r="X262" s="5">
        <f t="shared" si="49"/>
        <v>1</v>
      </c>
      <c r="Y262" s="3">
        <v>0.623</v>
      </c>
      <c r="Z262" s="3">
        <v>0.52100000000000002</v>
      </c>
      <c r="AA262" s="3">
        <v>5.2999999999999999E-2</v>
      </c>
      <c r="AB262" s="3">
        <v>0.40400000000000003</v>
      </c>
      <c r="AC262" s="3">
        <v>0.70299999999999996</v>
      </c>
      <c r="AD262" s="1" t="s">
        <v>418</v>
      </c>
      <c r="AE262" s="5">
        <f t="shared" si="50"/>
        <v>7</v>
      </c>
      <c r="AF262" s="5">
        <f t="shared" si="51"/>
        <v>19</v>
      </c>
      <c r="AG262">
        <v>151</v>
      </c>
      <c r="AH262">
        <v>0</v>
      </c>
      <c r="AI262">
        <v>2</v>
      </c>
      <c r="AJ262">
        <v>57</v>
      </c>
      <c r="AK262">
        <f t="shared" si="54"/>
        <v>94</v>
      </c>
      <c r="AL262">
        <v>40</v>
      </c>
      <c r="AM262">
        <v>17</v>
      </c>
      <c r="AN262">
        <v>5</v>
      </c>
      <c r="AO262" s="1" t="s">
        <v>502</v>
      </c>
    </row>
    <row r="263" spans="1:41" x14ac:dyDescent="0.35">
      <c r="A263" s="2">
        <v>43269</v>
      </c>
      <c r="B263" t="s">
        <v>603</v>
      </c>
      <c r="C263">
        <v>3</v>
      </c>
      <c r="D263" t="s">
        <v>104</v>
      </c>
      <c r="E263" t="s">
        <v>61</v>
      </c>
      <c r="F263">
        <v>22</v>
      </c>
      <c r="G263">
        <v>6</v>
      </c>
      <c r="H263">
        <v>0</v>
      </c>
      <c r="I263" t="s">
        <v>174</v>
      </c>
      <c r="J263">
        <v>1</v>
      </c>
      <c r="K263" t="s">
        <v>83</v>
      </c>
      <c r="L263" t="s">
        <v>37</v>
      </c>
      <c r="M263" s="1" t="s">
        <v>604</v>
      </c>
      <c r="N263">
        <v>0.96</v>
      </c>
      <c r="O263" s="3">
        <v>0.11</v>
      </c>
      <c r="P263" s="3">
        <v>4.5999999999999999E-2</v>
      </c>
      <c r="Q263" s="3">
        <v>0.74299999999999999</v>
      </c>
      <c r="R263" s="3">
        <v>0.76500000000000001</v>
      </c>
      <c r="S263" s="3">
        <v>0.5</v>
      </c>
      <c r="T263" s="1" t="s">
        <v>398</v>
      </c>
      <c r="U263" s="5">
        <f t="shared" si="52"/>
        <v>7</v>
      </c>
      <c r="V263" s="5">
        <f t="shared" si="53"/>
        <v>8</v>
      </c>
      <c r="W263" s="5">
        <f t="shared" si="48"/>
        <v>7</v>
      </c>
      <c r="X263" s="5">
        <f t="shared" si="49"/>
        <v>8</v>
      </c>
      <c r="Y263" s="3">
        <v>0.49099999999999999</v>
      </c>
      <c r="Z263" s="3">
        <v>0.29199999999999998</v>
      </c>
      <c r="AA263" s="3">
        <v>0.159</v>
      </c>
      <c r="AB263" s="3">
        <v>0.14799999999999999</v>
      </c>
      <c r="AC263" s="3">
        <v>0.42399999999999999</v>
      </c>
      <c r="AD263" s="1" t="s">
        <v>171</v>
      </c>
      <c r="AE263" s="5">
        <f t="shared" si="50"/>
        <v>1</v>
      </c>
      <c r="AF263" s="5">
        <f t="shared" si="51"/>
        <v>6</v>
      </c>
      <c r="AG263">
        <v>222</v>
      </c>
      <c r="AH263">
        <v>12</v>
      </c>
      <c r="AI263">
        <v>5</v>
      </c>
      <c r="AJ263">
        <v>109</v>
      </c>
      <c r="AK263">
        <f t="shared" si="54"/>
        <v>113</v>
      </c>
      <c r="AL263">
        <v>81</v>
      </c>
      <c r="AM263">
        <v>28</v>
      </c>
      <c r="AN263">
        <v>18</v>
      </c>
      <c r="AO263" s="1" t="s">
        <v>605</v>
      </c>
    </row>
    <row r="264" spans="1:41" x14ac:dyDescent="0.35">
      <c r="A264" s="2">
        <v>43269</v>
      </c>
      <c r="B264" t="s">
        <v>603</v>
      </c>
      <c r="C264">
        <v>3</v>
      </c>
      <c r="D264" t="s">
        <v>104</v>
      </c>
      <c r="E264" t="s">
        <v>36</v>
      </c>
      <c r="F264">
        <v>22</v>
      </c>
      <c r="G264">
        <v>61</v>
      </c>
      <c r="H264">
        <v>1</v>
      </c>
      <c r="I264" t="s">
        <v>174</v>
      </c>
      <c r="J264" t="s">
        <v>606</v>
      </c>
      <c r="K264" t="s">
        <v>37</v>
      </c>
      <c r="L264" t="s">
        <v>357</v>
      </c>
      <c r="M264" s="1" t="s">
        <v>461</v>
      </c>
      <c r="N264">
        <v>1.97</v>
      </c>
      <c r="O264" s="3">
        <v>6.8000000000000005E-2</v>
      </c>
      <c r="P264" s="3">
        <v>0</v>
      </c>
      <c r="Q264" s="3">
        <v>0.67800000000000005</v>
      </c>
      <c r="R264" s="3">
        <v>0.82499999999999996</v>
      </c>
      <c r="S264" s="3">
        <v>0.84199999999999997</v>
      </c>
      <c r="T264" s="1" t="s">
        <v>57</v>
      </c>
      <c r="U264" s="5">
        <f t="shared" si="52"/>
        <v>0</v>
      </c>
      <c r="V264" s="5">
        <f t="shared" si="53"/>
        <v>0</v>
      </c>
      <c r="W264" s="5">
        <f t="shared" si="48"/>
        <v>0</v>
      </c>
      <c r="X264" s="5">
        <f t="shared" si="49"/>
        <v>0</v>
      </c>
      <c r="Y264" s="3">
        <v>0.55200000000000005</v>
      </c>
      <c r="Z264" s="3">
        <v>0.33300000000000002</v>
      </c>
      <c r="AA264" s="3">
        <v>6.7000000000000004E-2</v>
      </c>
      <c r="AB264" s="3">
        <v>0.23100000000000001</v>
      </c>
      <c r="AC264" s="3">
        <v>0.56499999999999995</v>
      </c>
      <c r="AD264" s="1" t="s">
        <v>67</v>
      </c>
      <c r="AE264" s="5">
        <f t="shared" si="50"/>
        <v>1</v>
      </c>
      <c r="AF264" s="5">
        <f t="shared" si="51"/>
        <v>3</v>
      </c>
      <c r="AG264">
        <v>134</v>
      </c>
      <c r="AH264">
        <v>4</v>
      </c>
      <c r="AI264">
        <v>0</v>
      </c>
      <c r="AJ264">
        <v>59</v>
      </c>
      <c r="AK264">
        <f t="shared" si="54"/>
        <v>75</v>
      </c>
      <c r="AL264">
        <v>40</v>
      </c>
      <c r="AM264">
        <v>19</v>
      </c>
      <c r="AN264">
        <v>5</v>
      </c>
      <c r="AO264" s="1" t="s">
        <v>308</v>
      </c>
    </row>
    <row r="265" spans="1:41" x14ac:dyDescent="0.35">
      <c r="A265" s="2">
        <v>43269</v>
      </c>
      <c r="B265" t="s">
        <v>603</v>
      </c>
      <c r="C265">
        <v>3</v>
      </c>
      <c r="D265" t="s">
        <v>104</v>
      </c>
      <c r="E265" t="s">
        <v>43</v>
      </c>
      <c r="F265">
        <v>22</v>
      </c>
      <c r="G265">
        <v>26</v>
      </c>
      <c r="H265">
        <v>1</v>
      </c>
      <c r="I265" t="s">
        <v>174</v>
      </c>
      <c r="K265" t="s">
        <v>37</v>
      </c>
      <c r="L265" t="s">
        <v>587</v>
      </c>
      <c r="M265" s="1" t="s">
        <v>492</v>
      </c>
      <c r="N265">
        <v>1.75</v>
      </c>
      <c r="O265" s="3">
        <v>0.109</v>
      </c>
      <c r="P265" s="3">
        <v>3.5999999999999997E-2</v>
      </c>
      <c r="Q265" s="3">
        <v>0.63600000000000001</v>
      </c>
      <c r="R265" s="3">
        <v>0.82899999999999996</v>
      </c>
      <c r="S265" s="3">
        <v>0.55000000000000004</v>
      </c>
      <c r="T265" s="1" t="s">
        <v>70</v>
      </c>
      <c r="U265" s="5">
        <f t="shared" si="52"/>
        <v>1</v>
      </c>
      <c r="V265" s="5">
        <f t="shared" si="53"/>
        <v>2</v>
      </c>
      <c r="W265" s="5">
        <f t="shared" si="48"/>
        <v>1</v>
      </c>
      <c r="X265" s="5">
        <f t="shared" si="49"/>
        <v>2</v>
      </c>
      <c r="Y265" s="3">
        <v>0.59299999999999997</v>
      </c>
      <c r="Z265" s="3">
        <v>0.47599999999999998</v>
      </c>
      <c r="AA265" s="3">
        <v>6.3E-2</v>
      </c>
      <c r="AB265" s="3">
        <v>0.4</v>
      </c>
      <c r="AC265" s="3">
        <v>0.60899999999999999</v>
      </c>
      <c r="AD265" s="1" t="s">
        <v>520</v>
      </c>
      <c r="AE265" s="5">
        <f t="shared" si="50"/>
        <v>4</v>
      </c>
      <c r="AF265" s="5">
        <f t="shared" si="51"/>
        <v>13</v>
      </c>
      <c r="AG265">
        <v>118</v>
      </c>
      <c r="AH265">
        <v>6</v>
      </c>
      <c r="AI265">
        <v>2</v>
      </c>
      <c r="AJ265">
        <v>55</v>
      </c>
      <c r="AK265">
        <f t="shared" si="54"/>
        <v>63</v>
      </c>
      <c r="AL265">
        <v>35</v>
      </c>
      <c r="AM265">
        <v>20</v>
      </c>
      <c r="AN265">
        <v>4</v>
      </c>
      <c r="AO265" s="1" t="s">
        <v>369</v>
      </c>
    </row>
    <row r="266" spans="1:41" x14ac:dyDescent="0.35">
      <c r="A266" s="2">
        <v>43269</v>
      </c>
      <c r="B266" t="s">
        <v>603</v>
      </c>
      <c r="C266">
        <v>3</v>
      </c>
      <c r="D266" t="s">
        <v>104</v>
      </c>
      <c r="E266" t="s">
        <v>49</v>
      </c>
      <c r="F266">
        <v>22</v>
      </c>
      <c r="G266">
        <v>5</v>
      </c>
      <c r="H266">
        <v>1</v>
      </c>
      <c r="I266" t="s">
        <v>174</v>
      </c>
      <c r="J266">
        <v>2</v>
      </c>
      <c r="K266" t="s">
        <v>37</v>
      </c>
      <c r="L266" t="s">
        <v>460</v>
      </c>
      <c r="M266" s="1" t="s">
        <v>51</v>
      </c>
      <c r="N266">
        <v>1.9</v>
      </c>
      <c r="O266" s="3">
        <v>5.8000000000000003E-2</v>
      </c>
      <c r="P266" s="3">
        <v>7.6999999999999999E-2</v>
      </c>
      <c r="Q266" s="3">
        <v>0.65400000000000003</v>
      </c>
      <c r="R266" s="3">
        <v>0.88200000000000001</v>
      </c>
      <c r="S266" s="3">
        <v>0.55600000000000005</v>
      </c>
      <c r="T266" s="1" t="s">
        <v>84</v>
      </c>
      <c r="U266" s="5">
        <f t="shared" si="52"/>
        <v>1</v>
      </c>
      <c r="V266" s="5">
        <f t="shared" si="53"/>
        <v>1</v>
      </c>
      <c r="W266" s="5">
        <f t="shared" si="48"/>
        <v>1</v>
      </c>
      <c r="X266" s="5">
        <f t="shared" si="49"/>
        <v>1</v>
      </c>
      <c r="Y266" s="3">
        <v>0.61</v>
      </c>
      <c r="Z266" s="3">
        <v>0.438</v>
      </c>
      <c r="AA266" s="3">
        <v>0.16700000000000001</v>
      </c>
      <c r="AB266" s="3">
        <v>0.38500000000000001</v>
      </c>
      <c r="AC266" s="3">
        <v>0.5</v>
      </c>
      <c r="AD266" s="1" t="s">
        <v>222</v>
      </c>
      <c r="AE266" s="5">
        <f t="shared" si="50"/>
        <v>3</v>
      </c>
      <c r="AF266" s="5">
        <f t="shared" si="51"/>
        <v>6</v>
      </c>
      <c r="AG266">
        <v>100</v>
      </c>
      <c r="AH266">
        <v>3</v>
      </c>
      <c r="AI266">
        <v>4</v>
      </c>
      <c r="AJ266">
        <v>52</v>
      </c>
      <c r="AK266">
        <f t="shared" si="54"/>
        <v>48</v>
      </c>
      <c r="AL266">
        <v>34</v>
      </c>
      <c r="AM266">
        <v>18</v>
      </c>
      <c r="AN266">
        <v>8</v>
      </c>
      <c r="AO266" s="1" t="s">
        <v>459</v>
      </c>
    </row>
    <row r="267" spans="1:41" x14ac:dyDescent="0.35">
      <c r="A267" s="2">
        <v>43269</v>
      </c>
      <c r="B267" t="s">
        <v>603</v>
      </c>
      <c r="C267">
        <v>3</v>
      </c>
      <c r="D267" t="s">
        <v>104</v>
      </c>
      <c r="E267" t="s">
        <v>54</v>
      </c>
      <c r="F267">
        <v>22</v>
      </c>
      <c r="G267">
        <v>63</v>
      </c>
      <c r="H267">
        <v>1</v>
      </c>
      <c r="I267" t="s">
        <v>174</v>
      </c>
      <c r="J267" t="s">
        <v>203</v>
      </c>
      <c r="K267" t="s">
        <v>37</v>
      </c>
      <c r="L267" t="s">
        <v>472</v>
      </c>
      <c r="M267" s="1" t="s">
        <v>233</v>
      </c>
      <c r="N267">
        <v>2.92</v>
      </c>
      <c r="O267" s="3">
        <v>0.11799999999999999</v>
      </c>
      <c r="P267" s="3">
        <v>5.8999999999999997E-2</v>
      </c>
      <c r="Q267" s="3">
        <v>0.76500000000000001</v>
      </c>
      <c r="R267" s="3">
        <v>0.92300000000000004</v>
      </c>
      <c r="S267" s="3">
        <v>0.5</v>
      </c>
      <c r="T267" s="1" t="s">
        <v>57</v>
      </c>
      <c r="U267" s="5">
        <f t="shared" si="52"/>
        <v>0</v>
      </c>
      <c r="V267" s="5">
        <f t="shared" si="53"/>
        <v>0</v>
      </c>
      <c r="W267" s="5">
        <f t="shared" si="48"/>
        <v>0</v>
      </c>
      <c r="X267" s="5">
        <f t="shared" si="49"/>
        <v>0</v>
      </c>
      <c r="Y267" s="3">
        <v>0.61799999999999999</v>
      </c>
      <c r="Z267" s="3">
        <v>0.51500000000000001</v>
      </c>
      <c r="AA267" s="3">
        <v>2.9000000000000001E-2</v>
      </c>
      <c r="AB267" s="3">
        <v>0.439</v>
      </c>
      <c r="AC267" s="3">
        <v>0.63</v>
      </c>
      <c r="AD267" s="1" t="s">
        <v>131</v>
      </c>
      <c r="AE267" s="5">
        <f t="shared" si="50"/>
        <v>5</v>
      </c>
      <c r="AF267" s="5">
        <f t="shared" si="51"/>
        <v>13</v>
      </c>
      <c r="AG267">
        <v>102</v>
      </c>
      <c r="AH267">
        <v>4</v>
      </c>
      <c r="AI267">
        <v>2</v>
      </c>
      <c r="AJ267">
        <v>34</v>
      </c>
      <c r="AK267">
        <f t="shared" si="54"/>
        <v>68</v>
      </c>
      <c r="AL267">
        <v>26</v>
      </c>
      <c r="AM267">
        <v>8</v>
      </c>
      <c r="AN267">
        <v>2</v>
      </c>
      <c r="AO267" s="1" t="s">
        <v>459</v>
      </c>
    </row>
    <row r="268" spans="1:41" x14ac:dyDescent="0.35">
      <c r="A268" s="2">
        <v>43248</v>
      </c>
      <c r="B268" t="s">
        <v>138</v>
      </c>
      <c r="C268">
        <v>5</v>
      </c>
      <c r="D268" t="s">
        <v>139</v>
      </c>
      <c r="E268" t="s">
        <v>43</v>
      </c>
      <c r="F268">
        <v>22</v>
      </c>
      <c r="G268">
        <v>72</v>
      </c>
      <c r="H268">
        <v>0</v>
      </c>
      <c r="I268">
        <v>20</v>
      </c>
      <c r="K268" t="s">
        <v>572</v>
      </c>
      <c r="L268" t="s">
        <v>37</v>
      </c>
      <c r="M268" s="1" t="s">
        <v>607</v>
      </c>
      <c r="N268">
        <v>1.1000000000000001</v>
      </c>
      <c r="O268" s="3">
        <v>3.9E-2</v>
      </c>
      <c r="P268" s="3">
        <v>1.6E-2</v>
      </c>
      <c r="Q268" s="3">
        <v>0.68500000000000005</v>
      </c>
      <c r="R268" s="3">
        <v>0.65500000000000003</v>
      </c>
      <c r="S268" s="3">
        <v>0.55000000000000004</v>
      </c>
      <c r="T268" s="1" t="s">
        <v>267</v>
      </c>
      <c r="U268" s="5">
        <f t="shared" si="52"/>
        <v>6</v>
      </c>
      <c r="V268" s="5">
        <f t="shared" si="53"/>
        <v>10</v>
      </c>
      <c r="W268" s="5">
        <f t="shared" si="48"/>
        <v>6</v>
      </c>
      <c r="X268" s="5">
        <f t="shared" si="49"/>
        <v>10</v>
      </c>
      <c r="Y268" s="3">
        <v>0.50700000000000001</v>
      </c>
      <c r="Z268" s="3">
        <v>0.41399999999999998</v>
      </c>
      <c r="AA268" s="3">
        <v>3.7999999999999999E-2</v>
      </c>
      <c r="AB268" s="3">
        <v>0.376</v>
      </c>
      <c r="AC268" s="3">
        <v>0.52500000000000002</v>
      </c>
      <c r="AD268" s="1" t="s">
        <v>123</v>
      </c>
      <c r="AE268" s="5">
        <f t="shared" si="50"/>
        <v>6</v>
      </c>
      <c r="AF268" s="5">
        <f t="shared" si="51"/>
        <v>17</v>
      </c>
      <c r="AG268">
        <v>284</v>
      </c>
      <c r="AH268">
        <v>5</v>
      </c>
      <c r="AI268">
        <v>2</v>
      </c>
      <c r="AJ268">
        <v>127</v>
      </c>
      <c r="AK268">
        <f t="shared" si="54"/>
        <v>157</v>
      </c>
      <c r="AL268">
        <v>87</v>
      </c>
      <c r="AM268">
        <v>40</v>
      </c>
      <c r="AN268">
        <v>6</v>
      </c>
      <c r="AO268" s="1" t="s">
        <v>608</v>
      </c>
    </row>
    <row r="269" spans="1:41" x14ac:dyDescent="0.35">
      <c r="A269" s="2">
        <v>43248</v>
      </c>
      <c r="B269" t="s">
        <v>138</v>
      </c>
      <c r="C269">
        <v>5</v>
      </c>
      <c r="D269" t="s">
        <v>139</v>
      </c>
      <c r="E269" t="s">
        <v>49</v>
      </c>
      <c r="F269">
        <v>22</v>
      </c>
      <c r="G269">
        <v>35</v>
      </c>
      <c r="H269">
        <v>1</v>
      </c>
      <c r="I269">
        <v>20</v>
      </c>
      <c r="J269">
        <v>30</v>
      </c>
      <c r="K269" t="s">
        <v>37</v>
      </c>
      <c r="L269" t="s">
        <v>609</v>
      </c>
      <c r="M269" s="1" t="s">
        <v>348</v>
      </c>
      <c r="N269">
        <v>1.25</v>
      </c>
      <c r="O269" s="3">
        <v>3.1E-2</v>
      </c>
      <c r="P269" s="3">
        <v>0</v>
      </c>
      <c r="Q269" s="3">
        <v>0.72899999999999998</v>
      </c>
      <c r="R269" s="3">
        <v>0.629</v>
      </c>
      <c r="S269" s="3">
        <v>0.69199999999999995</v>
      </c>
      <c r="T269" s="1" t="s">
        <v>76</v>
      </c>
      <c r="U269" s="5">
        <f t="shared" si="52"/>
        <v>4</v>
      </c>
      <c r="V269" s="5">
        <f t="shared" si="53"/>
        <v>5</v>
      </c>
      <c r="W269" s="5">
        <f t="shared" si="48"/>
        <v>4</v>
      </c>
      <c r="X269" s="5">
        <f t="shared" si="49"/>
        <v>5</v>
      </c>
      <c r="Y269" s="3">
        <v>0.54400000000000004</v>
      </c>
      <c r="Z269" s="3">
        <v>0.44400000000000001</v>
      </c>
      <c r="AA269" s="3">
        <v>0.03</v>
      </c>
      <c r="AB269" s="3">
        <v>0.439</v>
      </c>
      <c r="AC269" s="3">
        <v>0.45500000000000002</v>
      </c>
      <c r="AD269" s="1" t="s">
        <v>234</v>
      </c>
      <c r="AE269" s="5">
        <f t="shared" si="50"/>
        <v>5</v>
      </c>
      <c r="AF269" s="5">
        <f t="shared" si="51"/>
        <v>10</v>
      </c>
      <c r="AG269">
        <v>195</v>
      </c>
      <c r="AH269">
        <v>3</v>
      </c>
      <c r="AI269">
        <v>0</v>
      </c>
      <c r="AJ269">
        <v>96</v>
      </c>
      <c r="AK269">
        <f t="shared" si="54"/>
        <v>99</v>
      </c>
      <c r="AL269">
        <v>70</v>
      </c>
      <c r="AM269">
        <v>26</v>
      </c>
      <c r="AN269">
        <v>3</v>
      </c>
      <c r="AO269" s="1" t="s">
        <v>514</v>
      </c>
    </row>
    <row r="270" spans="1:41" x14ac:dyDescent="0.35">
      <c r="A270" s="2">
        <v>43248</v>
      </c>
      <c r="B270" t="s">
        <v>138</v>
      </c>
      <c r="C270">
        <v>5</v>
      </c>
      <c r="D270" t="s">
        <v>139</v>
      </c>
      <c r="E270" t="s">
        <v>54</v>
      </c>
      <c r="F270">
        <v>22</v>
      </c>
      <c r="G270">
        <v>13</v>
      </c>
      <c r="H270">
        <v>1</v>
      </c>
      <c r="I270">
        <v>20</v>
      </c>
      <c r="J270">
        <v>13</v>
      </c>
      <c r="K270" t="s">
        <v>37</v>
      </c>
      <c r="L270" t="s">
        <v>421</v>
      </c>
      <c r="M270" s="1" t="s">
        <v>610</v>
      </c>
      <c r="N270">
        <v>1.23</v>
      </c>
      <c r="O270" s="3">
        <v>7.8E-2</v>
      </c>
      <c r="P270" s="3">
        <v>2.3E-2</v>
      </c>
      <c r="Q270" s="3">
        <v>0.63300000000000001</v>
      </c>
      <c r="R270" s="3">
        <v>0.69099999999999995</v>
      </c>
      <c r="S270" s="3">
        <v>0.55300000000000005</v>
      </c>
      <c r="T270" s="1" t="s">
        <v>157</v>
      </c>
      <c r="U270" s="5">
        <f t="shared" si="52"/>
        <v>3</v>
      </c>
      <c r="V270" s="5">
        <f t="shared" si="53"/>
        <v>8</v>
      </c>
      <c r="W270" s="5">
        <f t="shared" si="48"/>
        <v>3</v>
      </c>
      <c r="X270" s="5">
        <f t="shared" si="49"/>
        <v>8</v>
      </c>
      <c r="Y270" s="3">
        <v>0.53200000000000003</v>
      </c>
      <c r="Z270" s="3">
        <v>0.441</v>
      </c>
      <c r="AA270" s="3">
        <v>0.02</v>
      </c>
      <c r="AB270" s="3">
        <v>0.33300000000000002</v>
      </c>
      <c r="AC270" s="3">
        <v>0.59699999999999998</v>
      </c>
      <c r="AD270" s="1" t="s">
        <v>611</v>
      </c>
      <c r="AE270" s="5">
        <f t="shared" si="50"/>
        <v>8</v>
      </c>
      <c r="AF270" s="5">
        <f t="shared" si="51"/>
        <v>18</v>
      </c>
      <c r="AG270">
        <v>280</v>
      </c>
      <c r="AH270">
        <v>10</v>
      </c>
      <c r="AI270">
        <v>3</v>
      </c>
      <c r="AJ270">
        <v>128</v>
      </c>
      <c r="AK270">
        <f t="shared" si="54"/>
        <v>152</v>
      </c>
      <c r="AL270">
        <v>81</v>
      </c>
      <c r="AM270">
        <v>47</v>
      </c>
      <c r="AN270">
        <v>3</v>
      </c>
      <c r="AO270" s="1" t="s">
        <v>612</v>
      </c>
    </row>
    <row r="271" spans="1:41" x14ac:dyDescent="0.35">
      <c r="A271" s="2">
        <v>43248</v>
      </c>
      <c r="B271" t="s">
        <v>138</v>
      </c>
      <c r="C271">
        <v>5</v>
      </c>
      <c r="D271" t="s">
        <v>139</v>
      </c>
      <c r="E271" t="s">
        <v>128</v>
      </c>
      <c r="F271">
        <v>22</v>
      </c>
      <c r="G271">
        <v>155</v>
      </c>
      <c r="H271">
        <v>1</v>
      </c>
      <c r="I271">
        <v>20</v>
      </c>
      <c r="J271" t="s">
        <v>203</v>
      </c>
      <c r="K271" t="s">
        <v>37</v>
      </c>
      <c r="L271" t="s">
        <v>613</v>
      </c>
      <c r="M271" s="1" t="s">
        <v>614</v>
      </c>
      <c r="N271">
        <v>1.32</v>
      </c>
      <c r="O271" s="3">
        <v>0.03</v>
      </c>
      <c r="P271" s="3">
        <v>5.0999999999999997E-2</v>
      </c>
      <c r="Q271" s="3">
        <v>0.69699999999999995</v>
      </c>
      <c r="R271" s="3">
        <v>0.71</v>
      </c>
      <c r="S271" s="3">
        <v>0.6</v>
      </c>
      <c r="T271" s="1" t="s">
        <v>186</v>
      </c>
      <c r="U271" s="5">
        <f t="shared" si="52"/>
        <v>4</v>
      </c>
      <c r="V271" s="5">
        <f t="shared" si="53"/>
        <v>7</v>
      </c>
      <c r="W271" s="5">
        <f t="shared" si="48"/>
        <v>4</v>
      </c>
      <c r="X271" s="5">
        <f t="shared" si="49"/>
        <v>7</v>
      </c>
      <c r="Y271" s="3">
        <v>0.55400000000000005</v>
      </c>
      <c r="Z271" s="3">
        <v>0.42599999999999999</v>
      </c>
      <c r="AA271" s="3">
        <v>3.2000000000000001E-2</v>
      </c>
      <c r="AB271" s="3">
        <v>0.34499999999999997</v>
      </c>
      <c r="AC271" s="3">
        <v>0.55600000000000005</v>
      </c>
      <c r="AD271" s="1" t="s">
        <v>162</v>
      </c>
      <c r="AE271" s="5">
        <f t="shared" si="50"/>
        <v>5</v>
      </c>
      <c r="AF271" s="5">
        <f t="shared" si="51"/>
        <v>7</v>
      </c>
      <c r="AG271">
        <v>193</v>
      </c>
      <c r="AH271">
        <v>3</v>
      </c>
      <c r="AI271">
        <v>5</v>
      </c>
      <c r="AJ271">
        <v>99</v>
      </c>
      <c r="AK271">
        <f t="shared" si="54"/>
        <v>94</v>
      </c>
      <c r="AL271">
        <v>69</v>
      </c>
      <c r="AM271">
        <v>30</v>
      </c>
      <c r="AN271">
        <v>3</v>
      </c>
      <c r="AO271" s="1" t="s">
        <v>190</v>
      </c>
    </row>
    <row r="272" spans="1:41" x14ac:dyDescent="0.35">
      <c r="A272" s="2">
        <v>43248</v>
      </c>
      <c r="B272" t="s">
        <v>138</v>
      </c>
      <c r="C272">
        <v>5</v>
      </c>
      <c r="D272" t="s">
        <v>139</v>
      </c>
      <c r="E272" t="s">
        <v>133</v>
      </c>
      <c r="F272">
        <v>22</v>
      </c>
      <c r="G272">
        <v>134</v>
      </c>
      <c r="H272">
        <v>1</v>
      </c>
      <c r="I272">
        <v>20</v>
      </c>
      <c r="J272" t="s">
        <v>203</v>
      </c>
      <c r="K272" t="s">
        <v>37</v>
      </c>
      <c r="L272" t="s">
        <v>615</v>
      </c>
      <c r="M272" s="1" t="s">
        <v>285</v>
      </c>
      <c r="N272">
        <v>1.47</v>
      </c>
      <c r="O272" s="3">
        <v>7.0999999999999994E-2</v>
      </c>
      <c r="P272" s="3">
        <v>1.2E-2</v>
      </c>
      <c r="Q272" s="3">
        <v>0.69399999999999995</v>
      </c>
      <c r="R272" s="3">
        <v>0.72899999999999998</v>
      </c>
      <c r="S272" s="3">
        <v>0.53800000000000003</v>
      </c>
      <c r="T272" s="1" t="s">
        <v>186</v>
      </c>
      <c r="U272" s="5">
        <f t="shared" si="52"/>
        <v>4</v>
      </c>
      <c r="V272" s="5">
        <f t="shared" si="53"/>
        <v>7</v>
      </c>
      <c r="W272" s="5">
        <f t="shared" si="48"/>
        <v>4</v>
      </c>
      <c r="X272" s="5">
        <f t="shared" si="49"/>
        <v>7</v>
      </c>
      <c r="Y272" s="3">
        <v>0.56999999999999995</v>
      </c>
      <c r="Z272" s="3">
        <v>0.48499999999999999</v>
      </c>
      <c r="AA272" s="3">
        <v>0.04</v>
      </c>
      <c r="AB272" s="3">
        <v>0.40799999999999997</v>
      </c>
      <c r="AC272" s="3">
        <v>0.66700000000000004</v>
      </c>
      <c r="AD272" s="1" t="s">
        <v>507</v>
      </c>
      <c r="AE272" s="5">
        <f t="shared" si="50"/>
        <v>6</v>
      </c>
      <c r="AF272" s="5">
        <f t="shared" si="51"/>
        <v>11</v>
      </c>
      <c r="AG272">
        <v>186</v>
      </c>
      <c r="AH272">
        <v>6</v>
      </c>
      <c r="AI272">
        <v>1</v>
      </c>
      <c r="AJ272">
        <v>85</v>
      </c>
      <c r="AK272">
        <f t="shared" si="54"/>
        <v>101</v>
      </c>
      <c r="AL272">
        <v>59</v>
      </c>
      <c r="AM272">
        <v>26</v>
      </c>
      <c r="AN272">
        <v>4</v>
      </c>
      <c r="AO272" s="1" t="s">
        <v>616</v>
      </c>
    </row>
    <row r="273" spans="1:41" x14ac:dyDescent="0.35">
      <c r="A273" s="2">
        <v>43234</v>
      </c>
      <c r="B273" t="s">
        <v>150</v>
      </c>
      <c r="C273">
        <v>3</v>
      </c>
      <c r="D273" t="s">
        <v>139</v>
      </c>
      <c r="E273" t="s">
        <v>36</v>
      </c>
      <c r="F273">
        <v>18</v>
      </c>
      <c r="G273">
        <v>2</v>
      </c>
      <c r="H273">
        <v>0</v>
      </c>
      <c r="I273">
        <v>11</v>
      </c>
      <c r="J273">
        <v>1</v>
      </c>
      <c r="K273" t="s">
        <v>140</v>
      </c>
      <c r="L273" t="s">
        <v>37</v>
      </c>
      <c r="M273" s="1" t="s">
        <v>617</v>
      </c>
      <c r="N273">
        <v>0.85</v>
      </c>
      <c r="O273" s="3">
        <v>6.3E-2</v>
      </c>
      <c r="P273" s="3">
        <v>0</v>
      </c>
      <c r="Q273" s="3">
        <v>0.71399999999999997</v>
      </c>
      <c r="R273" s="3">
        <v>0.6</v>
      </c>
      <c r="S273" s="3">
        <v>0.61099999999999999</v>
      </c>
      <c r="T273" s="1" t="s">
        <v>63</v>
      </c>
      <c r="U273" s="5">
        <f t="shared" si="52"/>
        <v>2</v>
      </c>
      <c r="V273" s="5">
        <f t="shared" si="53"/>
        <v>5</v>
      </c>
      <c r="W273" s="5">
        <f t="shared" si="48"/>
        <v>2</v>
      </c>
      <c r="X273" s="5">
        <f t="shared" si="49"/>
        <v>5</v>
      </c>
      <c r="Y273" s="3">
        <v>0.46899999999999997</v>
      </c>
      <c r="Z273" s="3">
        <v>0.33800000000000002</v>
      </c>
      <c r="AA273" s="3">
        <v>1.4999999999999999E-2</v>
      </c>
      <c r="AB273" s="3">
        <v>0.35899999999999999</v>
      </c>
      <c r="AC273" s="3">
        <v>0.308</v>
      </c>
      <c r="AD273" s="1" t="s">
        <v>67</v>
      </c>
      <c r="AE273" s="5">
        <f t="shared" si="50"/>
        <v>1</v>
      </c>
      <c r="AF273" s="5">
        <f t="shared" si="51"/>
        <v>3</v>
      </c>
      <c r="AG273">
        <v>128</v>
      </c>
      <c r="AH273">
        <v>4</v>
      </c>
      <c r="AI273">
        <v>0</v>
      </c>
      <c r="AJ273">
        <v>63</v>
      </c>
      <c r="AK273">
        <f t="shared" si="54"/>
        <v>65</v>
      </c>
      <c r="AL273">
        <v>45</v>
      </c>
      <c r="AM273">
        <v>18</v>
      </c>
      <c r="AN273">
        <v>1</v>
      </c>
      <c r="AO273" s="1" t="s">
        <v>556</v>
      </c>
    </row>
    <row r="274" spans="1:41" x14ac:dyDescent="0.35">
      <c r="A274" s="2">
        <v>43234</v>
      </c>
      <c r="B274" t="s">
        <v>150</v>
      </c>
      <c r="C274">
        <v>3</v>
      </c>
      <c r="D274" t="s">
        <v>139</v>
      </c>
      <c r="E274" t="s">
        <v>43</v>
      </c>
      <c r="F274">
        <v>18</v>
      </c>
      <c r="G274">
        <v>24</v>
      </c>
      <c r="H274">
        <v>1</v>
      </c>
      <c r="I274">
        <v>11</v>
      </c>
      <c r="K274" t="s">
        <v>37</v>
      </c>
      <c r="L274" t="s">
        <v>260</v>
      </c>
      <c r="M274" s="1" t="s">
        <v>618</v>
      </c>
      <c r="N274">
        <v>1.21</v>
      </c>
      <c r="O274" s="3">
        <v>4.2999999999999997E-2</v>
      </c>
      <c r="P274" s="3">
        <v>3.2000000000000001E-2</v>
      </c>
      <c r="Q274" s="3">
        <v>0.67700000000000005</v>
      </c>
      <c r="R274" s="3">
        <v>0.66700000000000004</v>
      </c>
      <c r="S274" s="3">
        <v>0.4</v>
      </c>
      <c r="T274" s="1" t="s">
        <v>117</v>
      </c>
      <c r="U274" s="5">
        <f t="shared" si="52"/>
        <v>5</v>
      </c>
      <c r="V274" s="5">
        <f t="shared" si="53"/>
        <v>9</v>
      </c>
      <c r="W274" s="5">
        <f t="shared" si="48"/>
        <v>5</v>
      </c>
      <c r="X274" s="5">
        <f t="shared" si="49"/>
        <v>9</v>
      </c>
      <c r="Y274" s="3">
        <v>0.54500000000000004</v>
      </c>
      <c r="Z274" s="3">
        <v>0.50600000000000001</v>
      </c>
      <c r="AA274" s="3">
        <v>2.4E-2</v>
      </c>
      <c r="AB274" s="3">
        <v>0.41499999999999998</v>
      </c>
      <c r="AC274" s="3">
        <v>0.65600000000000003</v>
      </c>
      <c r="AD274" s="1" t="s">
        <v>267</v>
      </c>
      <c r="AE274" s="5">
        <f t="shared" si="50"/>
        <v>6</v>
      </c>
      <c r="AF274" s="5">
        <f t="shared" si="51"/>
        <v>10</v>
      </c>
      <c r="AG274">
        <v>178</v>
      </c>
      <c r="AH274">
        <v>4</v>
      </c>
      <c r="AI274">
        <v>3</v>
      </c>
      <c r="AJ274">
        <v>93</v>
      </c>
      <c r="AK274">
        <f t="shared" si="54"/>
        <v>85</v>
      </c>
      <c r="AL274">
        <v>63</v>
      </c>
      <c r="AM274">
        <v>30</v>
      </c>
      <c r="AN274">
        <v>2</v>
      </c>
      <c r="AO274" s="1" t="s">
        <v>619</v>
      </c>
    </row>
    <row r="275" spans="1:41" x14ac:dyDescent="0.35">
      <c r="A275" s="2">
        <v>43234</v>
      </c>
      <c r="B275" t="s">
        <v>150</v>
      </c>
      <c r="C275">
        <v>3</v>
      </c>
      <c r="D275" t="s">
        <v>139</v>
      </c>
      <c r="E275" t="s">
        <v>49</v>
      </c>
      <c r="F275">
        <v>18</v>
      </c>
      <c r="G275">
        <v>41</v>
      </c>
      <c r="H275">
        <v>1</v>
      </c>
      <c r="I275">
        <v>11</v>
      </c>
      <c r="K275" t="s">
        <v>37</v>
      </c>
      <c r="L275" t="s">
        <v>620</v>
      </c>
      <c r="M275" s="1" t="s">
        <v>621</v>
      </c>
      <c r="N275">
        <v>1.47</v>
      </c>
      <c r="O275" s="3">
        <v>1.7000000000000001E-2</v>
      </c>
      <c r="P275" s="3">
        <v>1.7000000000000001E-2</v>
      </c>
      <c r="Q275" s="3">
        <v>0.69499999999999995</v>
      </c>
      <c r="R275" s="3">
        <v>0.73199999999999998</v>
      </c>
      <c r="S275" s="3">
        <v>0.55600000000000005</v>
      </c>
      <c r="T275" s="1" t="s">
        <v>88</v>
      </c>
      <c r="U275" s="5">
        <f t="shared" si="52"/>
        <v>2</v>
      </c>
      <c r="V275" s="5">
        <f t="shared" si="53"/>
        <v>3</v>
      </c>
      <c r="W275" s="5">
        <f t="shared" si="48"/>
        <v>2</v>
      </c>
      <c r="X275" s="5">
        <f t="shared" si="49"/>
        <v>3</v>
      </c>
      <c r="Y275" s="3">
        <v>0.57799999999999996</v>
      </c>
      <c r="Z275" s="3">
        <v>0.47399999999999998</v>
      </c>
      <c r="AA275" s="3">
        <v>3.5000000000000003E-2</v>
      </c>
      <c r="AB275" s="3">
        <v>0.47099999999999997</v>
      </c>
      <c r="AC275" s="3">
        <v>0.47799999999999998</v>
      </c>
      <c r="AD275" s="1" t="s">
        <v>76</v>
      </c>
      <c r="AE275" s="5">
        <f t="shared" si="50"/>
        <v>4</v>
      </c>
      <c r="AF275" s="5">
        <f t="shared" si="51"/>
        <v>5</v>
      </c>
      <c r="AG275">
        <v>116</v>
      </c>
      <c r="AH275">
        <v>1</v>
      </c>
      <c r="AI275">
        <v>1</v>
      </c>
      <c r="AJ275">
        <v>59</v>
      </c>
      <c r="AK275">
        <f t="shared" si="54"/>
        <v>57</v>
      </c>
      <c r="AL275">
        <v>41</v>
      </c>
      <c r="AM275">
        <v>18</v>
      </c>
      <c r="AN275">
        <v>2</v>
      </c>
      <c r="AO275" s="1" t="s">
        <v>72</v>
      </c>
    </row>
    <row r="276" spans="1:41" x14ac:dyDescent="0.35">
      <c r="A276" s="2">
        <v>43234</v>
      </c>
      <c r="B276" t="s">
        <v>150</v>
      </c>
      <c r="C276">
        <v>3</v>
      </c>
      <c r="D276" t="s">
        <v>139</v>
      </c>
      <c r="E276" t="s">
        <v>54</v>
      </c>
      <c r="F276">
        <v>18</v>
      </c>
      <c r="G276">
        <v>74</v>
      </c>
      <c r="H276">
        <v>1</v>
      </c>
      <c r="I276">
        <v>11</v>
      </c>
      <c r="J276" t="s">
        <v>203</v>
      </c>
      <c r="K276" t="s">
        <v>37</v>
      </c>
      <c r="L276" t="s">
        <v>554</v>
      </c>
      <c r="M276" s="1" t="s">
        <v>212</v>
      </c>
      <c r="N276">
        <v>1.51</v>
      </c>
      <c r="O276" s="3">
        <v>7.9000000000000001E-2</v>
      </c>
      <c r="P276" s="3">
        <v>4.8000000000000001E-2</v>
      </c>
      <c r="Q276" s="3">
        <v>0.58699999999999997</v>
      </c>
      <c r="R276" s="3">
        <v>0.81100000000000005</v>
      </c>
      <c r="S276" s="3">
        <v>0.57699999999999996</v>
      </c>
      <c r="T276" s="1" t="s">
        <v>413</v>
      </c>
      <c r="U276" s="5">
        <f t="shared" si="52"/>
        <v>4</v>
      </c>
      <c r="V276" s="5">
        <f t="shared" si="53"/>
        <v>4</v>
      </c>
      <c r="W276" s="5">
        <f t="shared" si="48"/>
        <v>4</v>
      </c>
      <c r="X276" s="5">
        <f t="shared" si="49"/>
        <v>4</v>
      </c>
      <c r="Y276" s="3">
        <v>0.58799999999999997</v>
      </c>
      <c r="Z276" s="3">
        <v>0.43099999999999999</v>
      </c>
      <c r="AA276" s="3">
        <v>0.02</v>
      </c>
      <c r="AB276" s="3">
        <v>0.31</v>
      </c>
      <c r="AC276" s="3">
        <v>0.59099999999999997</v>
      </c>
      <c r="AD276" s="1" t="s">
        <v>71</v>
      </c>
      <c r="AE276" s="5">
        <f t="shared" si="50"/>
        <v>3</v>
      </c>
      <c r="AF276" s="5">
        <f t="shared" si="51"/>
        <v>5</v>
      </c>
      <c r="AG276">
        <v>114</v>
      </c>
      <c r="AH276">
        <v>5</v>
      </c>
      <c r="AI276">
        <v>3</v>
      </c>
      <c r="AJ276">
        <v>63</v>
      </c>
      <c r="AK276">
        <f t="shared" si="54"/>
        <v>51</v>
      </c>
      <c r="AL276">
        <v>37</v>
      </c>
      <c r="AM276">
        <v>26</v>
      </c>
      <c r="AN276">
        <v>1</v>
      </c>
      <c r="AO276" s="1" t="s">
        <v>426</v>
      </c>
    </row>
    <row r="277" spans="1:41" x14ac:dyDescent="0.35">
      <c r="A277" s="2">
        <v>43234</v>
      </c>
      <c r="B277" t="s">
        <v>150</v>
      </c>
      <c r="C277">
        <v>3</v>
      </c>
      <c r="D277" t="s">
        <v>139</v>
      </c>
      <c r="E277" t="s">
        <v>128</v>
      </c>
      <c r="F277">
        <v>18</v>
      </c>
      <c r="G277">
        <v>54</v>
      </c>
      <c r="H277">
        <v>1</v>
      </c>
      <c r="I277">
        <v>11</v>
      </c>
      <c r="K277" t="s">
        <v>37</v>
      </c>
      <c r="L277" t="s">
        <v>622</v>
      </c>
      <c r="M277" s="1" t="s">
        <v>100</v>
      </c>
      <c r="N277">
        <v>2.13</v>
      </c>
      <c r="O277" s="3">
        <v>0.13300000000000001</v>
      </c>
      <c r="P277" s="3">
        <v>0</v>
      </c>
      <c r="Q277" s="3">
        <v>0.66700000000000004</v>
      </c>
      <c r="R277" s="3">
        <v>0.8</v>
      </c>
      <c r="S277" s="3">
        <v>0.66700000000000004</v>
      </c>
      <c r="T277" s="1" t="s">
        <v>84</v>
      </c>
      <c r="U277" s="5">
        <f t="shared" si="52"/>
        <v>1</v>
      </c>
      <c r="V277" s="5">
        <f t="shared" si="53"/>
        <v>1</v>
      </c>
      <c r="W277" s="5">
        <f t="shared" si="48"/>
        <v>1</v>
      </c>
      <c r="X277" s="5">
        <f t="shared" si="49"/>
        <v>1</v>
      </c>
      <c r="Y277" s="3">
        <v>0.63700000000000001</v>
      </c>
      <c r="Z277" s="3">
        <v>0.52200000000000002</v>
      </c>
      <c r="AA277" s="3">
        <v>0</v>
      </c>
      <c r="AB277" s="3">
        <v>0.45800000000000002</v>
      </c>
      <c r="AC277" s="3">
        <v>0.59099999999999997</v>
      </c>
      <c r="AD277" s="1" t="s">
        <v>76</v>
      </c>
      <c r="AE277" s="5">
        <f t="shared" si="50"/>
        <v>4</v>
      </c>
      <c r="AF277" s="5">
        <f t="shared" si="51"/>
        <v>5</v>
      </c>
      <c r="AG277">
        <v>91</v>
      </c>
      <c r="AH277">
        <v>6</v>
      </c>
      <c r="AI277">
        <v>0</v>
      </c>
      <c r="AJ277">
        <v>45</v>
      </c>
      <c r="AK277">
        <f t="shared" si="54"/>
        <v>46</v>
      </c>
      <c r="AL277">
        <v>30</v>
      </c>
      <c r="AM277">
        <v>15</v>
      </c>
      <c r="AN277">
        <v>0</v>
      </c>
      <c r="AO277" s="1" t="s">
        <v>324</v>
      </c>
    </row>
    <row r="278" spans="1:41" x14ac:dyDescent="0.35">
      <c r="A278" s="2">
        <v>43227</v>
      </c>
      <c r="B278" t="s">
        <v>167</v>
      </c>
      <c r="C278">
        <v>3</v>
      </c>
      <c r="D278" t="s">
        <v>139</v>
      </c>
      <c r="E278" t="s">
        <v>54</v>
      </c>
      <c r="F278">
        <v>12</v>
      </c>
      <c r="G278">
        <v>22</v>
      </c>
      <c r="H278">
        <v>0</v>
      </c>
      <c r="I278">
        <v>10</v>
      </c>
      <c r="K278" t="s">
        <v>414</v>
      </c>
      <c r="L278" t="s">
        <v>37</v>
      </c>
      <c r="M278" s="1" t="s">
        <v>623</v>
      </c>
      <c r="N278">
        <v>0.98</v>
      </c>
      <c r="O278" s="3">
        <v>0.03</v>
      </c>
      <c r="P278" s="3">
        <v>0.03</v>
      </c>
      <c r="Q278" s="3">
        <v>0.71599999999999997</v>
      </c>
      <c r="R278" s="3">
        <v>0.68799999999999994</v>
      </c>
      <c r="S278" s="3">
        <v>0.47399999999999998</v>
      </c>
      <c r="T278" s="1" t="s">
        <v>58</v>
      </c>
      <c r="U278" s="5">
        <f t="shared" si="52"/>
        <v>1</v>
      </c>
      <c r="V278" s="5">
        <f t="shared" si="53"/>
        <v>5</v>
      </c>
      <c r="W278" s="5">
        <f t="shared" si="48"/>
        <v>1</v>
      </c>
      <c r="X278" s="5">
        <f t="shared" si="49"/>
        <v>5</v>
      </c>
      <c r="Y278" s="3">
        <v>0.49299999999999999</v>
      </c>
      <c r="Z278" s="3">
        <v>0.36599999999999999</v>
      </c>
      <c r="AA278" s="3">
        <v>7.0000000000000007E-2</v>
      </c>
      <c r="AB278" s="3">
        <v>0.311</v>
      </c>
      <c r="AC278" s="3">
        <v>0.46200000000000002</v>
      </c>
      <c r="AD278" s="1" t="s">
        <v>89</v>
      </c>
      <c r="AE278" s="5">
        <f t="shared" si="50"/>
        <v>3</v>
      </c>
      <c r="AF278" s="5">
        <f t="shared" si="51"/>
        <v>7</v>
      </c>
      <c r="AG278">
        <v>138</v>
      </c>
      <c r="AH278">
        <v>2</v>
      </c>
      <c r="AI278">
        <v>2</v>
      </c>
      <c r="AJ278">
        <v>67</v>
      </c>
      <c r="AK278">
        <f t="shared" si="54"/>
        <v>71</v>
      </c>
      <c r="AL278">
        <v>48</v>
      </c>
      <c r="AM278">
        <v>19</v>
      </c>
      <c r="AN278">
        <v>5</v>
      </c>
      <c r="AO278" s="1" t="s">
        <v>155</v>
      </c>
    </row>
    <row r="279" spans="1:41" x14ac:dyDescent="0.35">
      <c r="A279" s="2">
        <v>43227</v>
      </c>
      <c r="B279" t="s">
        <v>167</v>
      </c>
      <c r="C279">
        <v>3</v>
      </c>
      <c r="D279" t="s">
        <v>139</v>
      </c>
      <c r="E279" t="s">
        <v>128</v>
      </c>
      <c r="F279">
        <v>12</v>
      </c>
      <c r="G279">
        <v>20</v>
      </c>
      <c r="H279">
        <v>1</v>
      </c>
      <c r="I279">
        <v>10</v>
      </c>
      <c r="K279" t="s">
        <v>37</v>
      </c>
      <c r="L279" t="s">
        <v>260</v>
      </c>
      <c r="M279" s="1" t="s">
        <v>560</v>
      </c>
      <c r="N279">
        <v>1.1299999999999999</v>
      </c>
      <c r="O279" s="3">
        <v>8.2000000000000003E-2</v>
      </c>
      <c r="P279" s="3">
        <v>6.8000000000000005E-2</v>
      </c>
      <c r="Q279" s="3">
        <v>0.63</v>
      </c>
      <c r="R279" s="3">
        <v>0.71699999999999997</v>
      </c>
      <c r="S279" s="3">
        <v>0.48099999999999998</v>
      </c>
      <c r="T279" s="1" t="s">
        <v>107</v>
      </c>
      <c r="U279" s="5">
        <f t="shared" si="52"/>
        <v>5</v>
      </c>
      <c r="V279" s="5">
        <f t="shared" si="53"/>
        <v>6</v>
      </c>
      <c r="W279" s="5">
        <f t="shared" si="48"/>
        <v>5</v>
      </c>
      <c r="X279" s="5">
        <f t="shared" si="49"/>
        <v>6</v>
      </c>
      <c r="Y279" s="3">
        <v>0.51600000000000001</v>
      </c>
      <c r="Z279" s="3">
        <v>0.41699999999999998</v>
      </c>
      <c r="AA279" s="3">
        <v>1.2E-2</v>
      </c>
      <c r="AB279" s="3">
        <v>0.30599999999999999</v>
      </c>
      <c r="AC279" s="3">
        <v>0.57099999999999995</v>
      </c>
      <c r="AD279" s="1" t="s">
        <v>89</v>
      </c>
      <c r="AE279" s="5">
        <f t="shared" si="50"/>
        <v>3</v>
      </c>
      <c r="AF279" s="5">
        <f t="shared" si="51"/>
        <v>7</v>
      </c>
      <c r="AG279">
        <v>157</v>
      </c>
      <c r="AH279">
        <v>6</v>
      </c>
      <c r="AI279">
        <v>5</v>
      </c>
      <c r="AJ279">
        <v>73</v>
      </c>
      <c r="AK279">
        <f t="shared" si="54"/>
        <v>84</v>
      </c>
      <c r="AL279">
        <v>46</v>
      </c>
      <c r="AM279">
        <v>27</v>
      </c>
      <c r="AN279">
        <v>1</v>
      </c>
      <c r="AO279" s="1" t="s">
        <v>187</v>
      </c>
    </row>
    <row r="280" spans="1:41" x14ac:dyDescent="0.35">
      <c r="A280" s="2">
        <v>43213</v>
      </c>
      <c r="B280" t="s">
        <v>624</v>
      </c>
      <c r="C280">
        <v>3</v>
      </c>
      <c r="D280" t="s">
        <v>139</v>
      </c>
      <c r="E280" t="s">
        <v>54</v>
      </c>
      <c r="F280">
        <v>12</v>
      </c>
      <c r="G280">
        <v>140</v>
      </c>
      <c r="H280">
        <v>0</v>
      </c>
      <c r="I280">
        <v>6</v>
      </c>
      <c r="J280" t="s">
        <v>203</v>
      </c>
      <c r="K280" t="s">
        <v>625</v>
      </c>
      <c r="L280" t="s">
        <v>37</v>
      </c>
      <c r="M280" s="1" t="s">
        <v>626</v>
      </c>
      <c r="N280">
        <v>1.0900000000000001</v>
      </c>
      <c r="O280" s="3">
        <v>8.2000000000000003E-2</v>
      </c>
      <c r="P280" s="3">
        <v>3.3000000000000002E-2</v>
      </c>
      <c r="Q280" s="3">
        <v>0.78700000000000003</v>
      </c>
      <c r="R280" s="3">
        <v>0.70799999999999996</v>
      </c>
      <c r="S280" s="3">
        <v>0.53800000000000003</v>
      </c>
      <c r="T280" s="1" t="s">
        <v>367</v>
      </c>
      <c r="U280" s="5">
        <f t="shared" si="52"/>
        <v>0</v>
      </c>
      <c r="V280" s="5">
        <f t="shared" si="53"/>
        <v>3</v>
      </c>
      <c r="W280" s="5">
        <f t="shared" si="48"/>
        <v>0</v>
      </c>
      <c r="X280" s="5">
        <f t="shared" si="49"/>
        <v>3</v>
      </c>
      <c r="Y280" s="3">
        <v>0.50800000000000001</v>
      </c>
      <c r="Z280" s="3">
        <v>0.35799999999999998</v>
      </c>
      <c r="AA280" s="3">
        <v>0.06</v>
      </c>
      <c r="AB280" s="3">
        <v>0.33300000000000002</v>
      </c>
      <c r="AC280" s="3">
        <v>0.4</v>
      </c>
      <c r="AD280" s="1" t="s">
        <v>108</v>
      </c>
      <c r="AE280" s="5">
        <f t="shared" si="50"/>
        <v>2</v>
      </c>
      <c r="AF280" s="5">
        <f t="shared" si="51"/>
        <v>4</v>
      </c>
      <c r="AG280">
        <v>128</v>
      </c>
      <c r="AH280">
        <v>5</v>
      </c>
      <c r="AI280">
        <v>2</v>
      </c>
      <c r="AJ280">
        <v>61</v>
      </c>
      <c r="AK280">
        <f t="shared" si="54"/>
        <v>67</v>
      </c>
      <c r="AL280">
        <v>48</v>
      </c>
      <c r="AM280">
        <v>13</v>
      </c>
      <c r="AN280">
        <v>4</v>
      </c>
      <c r="AO280" s="1" t="s">
        <v>214</v>
      </c>
    </row>
    <row r="281" spans="1:41" x14ac:dyDescent="0.35">
      <c r="A281" s="2">
        <v>43206</v>
      </c>
      <c r="B281" t="s">
        <v>196</v>
      </c>
      <c r="C281">
        <v>3</v>
      </c>
      <c r="D281" t="s">
        <v>139</v>
      </c>
      <c r="E281" t="s">
        <v>49</v>
      </c>
      <c r="F281">
        <v>13</v>
      </c>
      <c r="G281">
        <v>7</v>
      </c>
      <c r="H281">
        <v>0</v>
      </c>
      <c r="I281">
        <v>9</v>
      </c>
      <c r="J281">
        <v>5</v>
      </c>
      <c r="K281" t="s">
        <v>365</v>
      </c>
      <c r="L281" t="s">
        <v>37</v>
      </c>
      <c r="M281" s="1" t="s">
        <v>627</v>
      </c>
      <c r="N281">
        <v>0.85</v>
      </c>
      <c r="O281" s="3">
        <v>2.5999999999999999E-2</v>
      </c>
      <c r="P281" s="3">
        <v>1.7999999999999999E-2</v>
      </c>
      <c r="Q281" s="3">
        <v>0.63200000000000001</v>
      </c>
      <c r="R281" s="3">
        <v>0.63900000000000001</v>
      </c>
      <c r="S281" s="3">
        <v>0.47599999999999998</v>
      </c>
      <c r="T281" s="1" t="s">
        <v>234</v>
      </c>
      <c r="U281" s="5">
        <f t="shared" si="52"/>
        <v>5</v>
      </c>
      <c r="V281" s="5">
        <f t="shared" si="53"/>
        <v>10</v>
      </c>
      <c r="W281" s="5">
        <f t="shared" si="48"/>
        <v>5</v>
      </c>
      <c r="X281" s="5">
        <f t="shared" si="49"/>
        <v>10</v>
      </c>
      <c r="Y281" s="3">
        <v>0.47799999999999998</v>
      </c>
      <c r="Z281" s="3">
        <v>0.35799999999999998</v>
      </c>
      <c r="AA281" s="3">
        <v>9.5000000000000001E-2</v>
      </c>
      <c r="AB281" s="3">
        <v>0.255</v>
      </c>
      <c r="AC281" s="3">
        <v>0.47699999999999998</v>
      </c>
      <c r="AD281" s="1" t="s">
        <v>67</v>
      </c>
      <c r="AE281" s="5">
        <f t="shared" si="50"/>
        <v>1</v>
      </c>
      <c r="AF281" s="5">
        <f t="shared" si="51"/>
        <v>3</v>
      </c>
      <c r="AG281">
        <v>209</v>
      </c>
      <c r="AH281">
        <v>3</v>
      </c>
      <c r="AI281">
        <v>2</v>
      </c>
      <c r="AJ281">
        <v>114</v>
      </c>
      <c r="AK281">
        <f t="shared" si="54"/>
        <v>95</v>
      </c>
      <c r="AL281">
        <v>72</v>
      </c>
      <c r="AM281">
        <v>42</v>
      </c>
      <c r="AN281">
        <v>9</v>
      </c>
      <c r="AO281" s="1" t="s">
        <v>531</v>
      </c>
    </row>
    <row r="282" spans="1:41" x14ac:dyDescent="0.35">
      <c r="A282" s="2">
        <v>43206</v>
      </c>
      <c r="B282" t="s">
        <v>196</v>
      </c>
      <c r="C282">
        <v>3</v>
      </c>
      <c r="D282" t="s">
        <v>139</v>
      </c>
      <c r="E282" t="s">
        <v>54</v>
      </c>
      <c r="F282">
        <v>13</v>
      </c>
      <c r="G282">
        <v>39</v>
      </c>
      <c r="H282">
        <v>1</v>
      </c>
      <c r="I282">
        <v>9</v>
      </c>
      <c r="K282" t="s">
        <v>37</v>
      </c>
      <c r="L282" t="s">
        <v>372</v>
      </c>
      <c r="M282" s="1" t="s">
        <v>628</v>
      </c>
      <c r="N282">
        <v>1.18</v>
      </c>
      <c r="O282" s="3">
        <v>5.3999999999999999E-2</v>
      </c>
      <c r="P282" s="3">
        <v>1.0999999999999999E-2</v>
      </c>
      <c r="Q282" s="3">
        <v>0.65200000000000002</v>
      </c>
      <c r="R282" s="3">
        <v>0.66700000000000004</v>
      </c>
      <c r="S282" s="3">
        <v>0.56299999999999994</v>
      </c>
      <c r="T282" s="1" t="s">
        <v>250</v>
      </c>
      <c r="U282" s="5">
        <f t="shared" si="52"/>
        <v>6</v>
      </c>
      <c r="V282" s="5">
        <f t="shared" si="53"/>
        <v>9</v>
      </c>
      <c r="W282" s="5">
        <f t="shared" si="48"/>
        <v>6</v>
      </c>
      <c r="X282" s="5">
        <f t="shared" si="49"/>
        <v>9</v>
      </c>
      <c r="Y282" s="3">
        <v>0.54100000000000004</v>
      </c>
      <c r="Z282" s="3">
        <v>0.438</v>
      </c>
      <c r="AA282" s="3">
        <v>1.2999999999999999E-2</v>
      </c>
      <c r="AB282" s="3">
        <v>0.35399999999999998</v>
      </c>
      <c r="AC282" s="3">
        <v>0.56299999999999994</v>
      </c>
      <c r="AD282" s="1" t="s">
        <v>52</v>
      </c>
      <c r="AE282" s="5">
        <f t="shared" si="50"/>
        <v>4</v>
      </c>
      <c r="AF282" s="5">
        <f t="shared" si="51"/>
        <v>8</v>
      </c>
      <c r="AG282">
        <v>172</v>
      </c>
      <c r="AH282">
        <v>5</v>
      </c>
      <c r="AI282">
        <v>1</v>
      </c>
      <c r="AJ282">
        <v>92</v>
      </c>
      <c r="AK282">
        <f t="shared" si="54"/>
        <v>80</v>
      </c>
      <c r="AL282">
        <v>60</v>
      </c>
      <c r="AM282">
        <v>32</v>
      </c>
      <c r="AN282">
        <v>1</v>
      </c>
      <c r="AO282" s="1" t="s">
        <v>238</v>
      </c>
    </row>
    <row r="283" spans="1:41" x14ac:dyDescent="0.35">
      <c r="A283" s="2">
        <v>43206</v>
      </c>
      <c r="B283" t="s">
        <v>196</v>
      </c>
      <c r="C283">
        <v>3</v>
      </c>
      <c r="D283" t="s">
        <v>139</v>
      </c>
      <c r="E283" t="s">
        <v>128</v>
      </c>
      <c r="F283">
        <v>13</v>
      </c>
      <c r="G283">
        <v>93</v>
      </c>
      <c r="H283">
        <v>1</v>
      </c>
      <c r="I283">
        <v>9</v>
      </c>
      <c r="J283" t="s">
        <v>203</v>
      </c>
      <c r="K283" t="s">
        <v>37</v>
      </c>
      <c r="L283" t="s">
        <v>629</v>
      </c>
      <c r="M283" s="1" t="s">
        <v>630</v>
      </c>
      <c r="N283">
        <v>2.31</v>
      </c>
      <c r="O283" s="3">
        <v>2.1999999999999999E-2</v>
      </c>
      <c r="P283" s="3">
        <v>4.3999999999999997E-2</v>
      </c>
      <c r="Q283" s="3">
        <v>0.622</v>
      </c>
      <c r="R283" s="3">
        <v>0.82099999999999995</v>
      </c>
      <c r="S283" s="3">
        <v>0.52900000000000003</v>
      </c>
      <c r="T283" s="1" t="s">
        <v>413</v>
      </c>
      <c r="U283" s="5">
        <f t="shared" si="52"/>
        <v>4</v>
      </c>
      <c r="V283" s="5">
        <f t="shared" si="53"/>
        <v>4</v>
      </c>
      <c r="W283" s="5">
        <f t="shared" si="48"/>
        <v>4</v>
      </c>
      <c r="X283" s="5">
        <f t="shared" si="49"/>
        <v>4</v>
      </c>
      <c r="Y283" s="3">
        <v>0.69099999999999995</v>
      </c>
      <c r="Z283" s="3">
        <v>0.66700000000000004</v>
      </c>
      <c r="AA283" s="3">
        <v>0</v>
      </c>
      <c r="AB283" s="3">
        <v>0.66700000000000004</v>
      </c>
      <c r="AC283" s="3">
        <v>0.66700000000000004</v>
      </c>
      <c r="AD283" s="1" t="s">
        <v>117</v>
      </c>
      <c r="AE283" s="5">
        <f t="shared" si="50"/>
        <v>5</v>
      </c>
      <c r="AF283" s="5">
        <f t="shared" si="51"/>
        <v>9</v>
      </c>
      <c r="AG283">
        <v>81</v>
      </c>
      <c r="AH283">
        <v>1</v>
      </c>
      <c r="AI283">
        <v>2</v>
      </c>
      <c r="AJ283">
        <v>45</v>
      </c>
      <c r="AK283">
        <f t="shared" si="54"/>
        <v>36</v>
      </c>
      <c r="AL283">
        <v>28</v>
      </c>
      <c r="AM283">
        <v>17</v>
      </c>
      <c r="AN283">
        <v>0</v>
      </c>
      <c r="AO283" s="1" t="s">
        <v>631</v>
      </c>
    </row>
    <row r="284" spans="1:41" x14ac:dyDescent="0.35">
      <c r="A284" s="2">
        <v>43178</v>
      </c>
      <c r="B284" t="s">
        <v>529</v>
      </c>
      <c r="C284">
        <v>3</v>
      </c>
      <c r="D284" t="s">
        <v>35</v>
      </c>
      <c r="E284" t="s">
        <v>128</v>
      </c>
      <c r="F284">
        <v>12</v>
      </c>
      <c r="G284">
        <v>47</v>
      </c>
      <c r="H284">
        <v>0</v>
      </c>
      <c r="I284">
        <v>9</v>
      </c>
      <c r="K284" t="s">
        <v>453</v>
      </c>
      <c r="L284" t="s">
        <v>37</v>
      </c>
      <c r="M284" s="1" t="s">
        <v>62</v>
      </c>
      <c r="N284">
        <v>0.67</v>
      </c>
      <c r="O284" s="3">
        <v>3.5999999999999997E-2</v>
      </c>
      <c r="P284" s="3">
        <v>5.5E-2</v>
      </c>
      <c r="Q284" s="3">
        <v>0.61799999999999999</v>
      </c>
      <c r="R284" s="3">
        <v>0.52900000000000003</v>
      </c>
      <c r="S284" s="3">
        <v>0.61899999999999999</v>
      </c>
      <c r="T284" s="1" t="s">
        <v>52</v>
      </c>
      <c r="U284" s="5">
        <f t="shared" si="52"/>
        <v>4</v>
      </c>
      <c r="V284" s="5">
        <f t="shared" si="53"/>
        <v>8</v>
      </c>
      <c r="W284" s="5">
        <f t="shared" si="48"/>
        <v>4</v>
      </c>
      <c r="X284" s="5">
        <f t="shared" si="49"/>
        <v>8</v>
      </c>
      <c r="Y284" s="3">
        <v>0.437</v>
      </c>
      <c r="Z284" s="3">
        <v>0.29199999999999998</v>
      </c>
      <c r="AA284" s="3">
        <v>0.188</v>
      </c>
      <c r="AB284" s="3">
        <v>0.25</v>
      </c>
      <c r="AC284" s="3">
        <v>0.375</v>
      </c>
      <c r="AD284" s="1" t="s">
        <v>84</v>
      </c>
      <c r="AE284" s="5">
        <f t="shared" si="50"/>
        <v>1</v>
      </c>
      <c r="AF284" s="5">
        <f t="shared" si="51"/>
        <v>1</v>
      </c>
      <c r="AG284">
        <v>103</v>
      </c>
      <c r="AH284">
        <v>2</v>
      </c>
      <c r="AI284">
        <v>3</v>
      </c>
      <c r="AJ284">
        <v>55</v>
      </c>
      <c r="AK284">
        <f t="shared" si="54"/>
        <v>48</v>
      </c>
      <c r="AL284">
        <v>34</v>
      </c>
      <c r="AM284">
        <v>21</v>
      </c>
      <c r="AN284">
        <v>9</v>
      </c>
      <c r="AO284" s="1" t="s">
        <v>456</v>
      </c>
    </row>
    <row r="285" spans="1:41" x14ac:dyDescent="0.35">
      <c r="A285" s="2">
        <v>43164</v>
      </c>
      <c r="B285" t="s">
        <v>536</v>
      </c>
      <c r="C285">
        <v>3</v>
      </c>
      <c r="D285" t="s">
        <v>35</v>
      </c>
      <c r="E285" t="s">
        <v>128</v>
      </c>
      <c r="F285">
        <v>13</v>
      </c>
      <c r="G285">
        <v>109</v>
      </c>
      <c r="H285">
        <v>0</v>
      </c>
      <c r="I285">
        <v>10</v>
      </c>
      <c r="J285" t="s">
        <v>203</v>
      </c>
      <c r="K285" t="s">
        <v>632</v>
      </c>
      <c r="L285" t="s">
        <v>37</v>
      </c>
      <c r="M285" s="1" t="s">
        <v>633</v>
      </c>
      <c r="N285">
        <v>1</v>
      </c>
      <c r="O285" s="3">
        <v>4.2999999999999997E-2</v>
      </c>
      <c r="P285" s="3">
        <v>4.2999999999999997E-2</v>
      </c>
      <c r="Q285" s="3">
        <v>0.63800000000000001</v>
      </c>
      <c r="R285" s="3">
        <v>0.65</v>
      </c>
      <c r="S285" s="3">
        <v>0.52900000000000003</v>
      </c>
      <c r="T285" s="1" t="s">
        <v>258</v>
      </c>
      <c r="U285" s="5">
        <f t="shared" si="52"/>
        <v>8</v>
      </c>
      <c r="V285" s="5">
        <f t="shared" si="53"/>
        <v>11</v>
      </c>
      <c r="W285" s="5">
        <f t="shared" si="48"/>
        <v>8</v>
      </c>
      <c r="X285" s="5">
        <f t="shared" si="49"/>
        <v>11</v>
      </c>
      <c r="Y285" s="3">
        <v>0.49299999999999999</v>
      </c>
      <c r="Z285" s="3">
        <v>0.39300000000000002</v>
      </c>
      <c r="AA285" s="3">
        <v>8.9999999999999993E-3</v>
      </c>
      <c r="AB285" s="3">
        <v>0.28799999999999998</v>
      </c>
      <c r="AC285" s="3">
        <v>0.49099999999999999</v>
      </c>
      <c r="AD285" s="1" t="s">
        <v>345</v>
      </c>
      <c r="AE285" s="5">
        <f t="shared" si="50"/>
        <v>2</v>
      </c>
      <c r="AF285" s="5">
        <f t="shared" si="51"/>
        <v>7</v>
      </c>
      <c r="AG285">
        <v>201</v>
      </c>
      <c r="AH285">
        <v>4</v>
      </c>
      <c r="AI285">
        <v>4</v>
      </c>
      <c r="AJ285">
        <v>94</v>
      </c>
      <c r="AK285">
        <f t="shared" si="54"/>
        <v>107</v>
      </c>
      <c r="AL285">
        <v>60</v>
      </c>
      <c r="AM285">
        <v>34</v>
      </c>
      <c r="AN285">
        <v>1</v>
      </c>
      <c r="AO285" s="1" t="s">
        <v>634</v>
      </c>
    </row>
    <row r="286" spans="1:41" x14ac:dyDescent="0.35">
      <c r="A286" s="2">
        <v>43115</v>
      </c>
      <c r="B286" t="s">
        <v>346</v>
      </c>
      <c r="C286">
        <v>5</v>
      </c>
      <c r="D286" t="s">
        <v>35</v>
      </c>
      <c r="E286" t="s">
        <v>49</v>
      </c>
      <c r="F286">
        <v>14</v>
      </c>
      <c r="G286">
        <v>58</v>
      </c>
      <c r="H286">
        <v>0</v>
      </c>
      <c r="I286">
        <v>14</v>
      </c>
      <c r="K286" t="s">
        <v>635</v>
      </c>
      <c r="L286" t="s">
        <v>37</v>
      </c>
      <c r="M286" s="1" t="s">
        <v>636</v>
      </c>
      <c r="N286">
        <v>0.92</v>
      </c>
      <c r="O286" s="3">
        <v>1.4999999999999999E-2</v>
      </c>
      <c r="P286" s="3">
        <v>6.9000000000000006E-2</v>
      </c>
      <c r="Q286" s="3">
        <v>0.623</v>
      </c>
      <c r="R286" s="3">
        <v>0.65400000000000003</v>
      </c>
      <c r="S286" s="3">
        <v>0.38800000000000001</v>
      </c>
      <c r="T286" s="1" t="s">
        <v>165</v>
      </c>
      <c r="U286" s="5">
        <f t="shared" si="52"/>
        <v>4</v>
      </c>
      <c r="V286" s="5">
        <f t="shared" si="53"/>
        <v>10</v>
      </c>
      <c r="W286" s="5">
        <f t="shared" si="48"/>
        <v>4</v>
      </c>
      <c r="X286" s="5">
        <f t="shared" si="49"/>
        <v>10</v>
      </c>
      <c r="Y286" s="3">
        <v>0.48099999999999998</v>
      </c>
      <c r="Z286" s="3">
        <v>0.41199999999999998</v>
      </c>
      <c r="AA286" s="3">
        <v>7.0000000000000001E-3</v>
      </c>
      <c r="AB286" s="3">
        <v>0.35199999999999998</v>
      </c>
      <c r="AC286" s="3">
        <v>0.53300000000000003</v>
      </c>
      <c r="AD286" s="1" t="s">
        <v>637</v>
      </c>
      <c r="AE286" s="5">
        <f t="shared" si="50"/>
        <v>5</v>
      </c>
      <c r="AF286" s="5">
        <f t="shared" si="51"/>
        <v>19</v>
      </c>
      <c r="AG286">
        <v>266</v>
      </c>
      <c r="AH286">
        <v>2</v>
      </c>
      <c r="AI286">
        <v>9</v>
      </c>
      <c r="AJ286">
        <v>130</v>
      </c>
      <c r="AK286">
        <f t="shared" si="54"/>
        <v>136</v>
      </c>
      <c r="AL286">
        <v>81</v>
      </c>
      <c r="AM286">
        <v>49</v>
      </c>
      <c r="AN286">
        <v>1</v>
      </c>
      <c r="AO286" s="1" t="s">
        <v>195</v>
      </c>
    </row>
    <row r="287" spans="1:41" x14ac:dyDescent="0.35">
      <c r="A287" s="2">
        <v>43115</v>
      </c>
      <c r="B287" t="s">
        <v>346</v>
      </c>
      <c r="C287">
        <v>5</v>
      </c>
      <c r="D287" t="s">
        <v>35</v>
      </c>
      <c r="E287" t="s">
        <v>54</v>
      </c>
      <c r="F287">
        <v>14</v>
      </c>
      <c r="G287">
        <v>22</v>
      </c>
      <c r="H287">
        <v>1</v>
      </c>
      <c r="I287">
        <v>14</v>
      </c>
      <c r="J287">
        <v>21</v>
      </c>
      <c r="K287" t="s">
        <v>37</v>
      </c>
      <c r="L287" t="s">
        <v>620</v>
      </c>
      <c r="M287" s="1" t="s">
        <v>579</v>
      </c>
      <c r="N287">
        <v>1.41</v>
      </c>
      <c r="O287" s="3">
        <v>2.3E-2</v>
      </c>
      <c r="P287" s="3">
        <v>3.4000000000000002E-2</v>
      </c>
      <c r="Q287" s="3">
        <v>0.63200000000000001</v>
      </c>
      <c r="R287" s="3">
        <v>0.8</v>
      </c>
      <c r="S287" s="3">
        <v>0.5</v>
      </c>
      <c r="T287" s="1" t="s">
        <v>314</v>
      </c>
      <c r="U287" s="5">
        <f t="shared" si="52"/>
        <v>6</v>
      </c>
      <c r="V287" s="5">
        <f t="shared" si="53"/>
        <v>6</v>
      </c>
      <c r="W287" s="5">
        <f t="shared" si="48"/>
        <v>6</v>
      </c>
      <c r="X287" s="5">
        <f t="shared" si="49"/>
        <v>6</v>
      </c>
      <c r="Y287" s="3">
        <v>0.55700000000000005</v>
      </c>
      <c r="Z287" s="3">
        <v>0.438</v>
      </c>
      <c r="AA287" s="3">
        <v>3.1E-2</v>
      </c>
      <c r="AB287" s="3">
        <v>0.40400000000000003</v>
      </c>
      <c r="AC287" s="3">
        <v>0.48699999999999999</v>
      </c>
      <c r="AD287" s="1" t="s">
        <v>288</v>
      </c>
      <c r="AE287" s="5">
        <f t="shared" si="50"/>
        <v>5</v>
      </c>
      <c r="AF287" s="5">
        <f t="shared" si="51"/>
        <v>12</v>
      </c>
      <c r="AG287">
        <v>183</v>
      </c>
      <c r="AH287">
        <v>2</v>
      </c>
      <c r="AI287">
        <v>3</v>
      </c>
      <c r="AJ287">
        <v>87</v>
      </c>
      <c r="AK287">
        <f t="shared" si="54"/>
        <v>96</v>
      </c>
      <c r="AL287">
        <v>55</v>
      </c>
      <c r="AM287">
        <v>32</v>
      </c>
      <c r="AN287">
        <v>3</v>
      </c>
      <c r="AO287" s="1" t="s">
        <v>619</v>
      </c>
    </row>
    <row r="288" spans="1:41" x14ac:dyDescent="0.35">
      <c r="A288" s="2">
        <v>43115</v>
      </c>
      <c r="B288" t="s">
        <v>346</v>
      </c>
      <c r="C288">
        <v>5</v>
      </c>
      <c r="D288" t="s">
        <v>35</v>
      </c>
      <c r="E288" t="s">
        <v>128</v>
      </c>
      <c r="F288">
        <v>14</v>
      </c>
      <c r="G288">
        <v>39</v>
      </c>
      <c r="H288">
        <v>1</v>
      </c>
      <c r="I288">
        <v>14</v>
      </c>
      <c r="K288" t="s">
        <v>37</v>
      </c>
      <c r="L288" t="s">
        <v>177</v>
      </c>
      <c r="M288" s="1" t="s">
        <v>638</v>
      </c>
      <c r="N288">
        <v>1.29</v>
      </c>
      <c r="O288" s="3">
        <v>4.2999999999999997E-2</v>
      </c>
      <c r="P288" s="3">
        <v>9.4E-2</v>
      </c>
      <c r="Q288" s="3">
        <v>0.65800000000000003</v>
      </c>
      <c r="R288" s="3">
        <v>0.72699999999999998</v>
      </c>
      <c r="S288" s="3">
        <v>0.45</v>
      </c>
      <c r="T288" s="1" t="s">
        <v>80</v>
      </c>
      <c r="U288" s="5">
        <f t="shared" si="52"/>
        <v>5</v>
      </c>
      <c r="V288" s="5">
        <f t="shared" si="53"/>
        <v>8</v>
      </c>
      <c r="W288" s="5">
        <f t="shared" si="48"/>
        <v>5</v>
      </c>
      <c r="X288" s="5">
        <f t="shared" si="49"/>
        <v>8</v>
      </c>
      <c r="Y288" s="3">
        <v>0.55400000000000005</v>
      </c>
      <c r="Z288" s="3">
        <v>0.47399999999999998</v>
      </c>
      <c r="AA288" s="3">
        <v>4.3999999999999997E-2</v>
      </c>
      <c r="AB288" s="3">
        <v>0.36699999999999999</v>
      </c>
      <c r="AC288" s="3">
        <v>0.59299999999999997</v>
      </c>
      <c r="AD288" s="1" t="s">
        <v>639</v>
      </c>
      <c r="AE288" s="5">
        <f t="shared" si="50"/>
        <v>7</v>
      </c>
      <c r="AF288" s="5">
        <f t="shared" si="51"/>
        <v>15</v>
      </c>
      <c r="AG288">
        <v>231</v>
      </c>
      <c r="AH288">
        <v>5</v>
      </c>
      <c r="AI288">
        <v>11</v>
      </c>
      <c r="AJ288">
        <v>117</v>
      </c>
      <c r="AK288">
        <f t="shared" si="54"/>
        <v>114</v>
      </c>
      <c r="AL288">
        <v>77</v>
      </c>
      <c r="AM288">
        <v>40</v>
      </c>
      <c r="AN288">
        <v>5</v>
      </c>
      <c r="AO288" s="1" t="s">
        <v>640</v>
      </c>
    </row>
    <row r="289" spans="1:41" x14ac:dyDescent="0.35">
      <c r="A289" s="2">
        <v>43115</v>
      </c>
      <c r="B289" t="s">
        <v>346</v>
      </c>
      <c r="C289">
        <v>5</v>
      </c>
      <c r="D289" t="s">
        <v>35</v>
      </c>
      <c r="E289" t="s">
        <v>133</v>
      </c>
      <c r="F289">
        <v>14</v>
      </c>
      <c r="G289">
        <v>63</v>
      </c>
      <c r="H289">
        <v>1</v>
      </c>
      <c r="I289">
        <v>14</v>
      </c>
      <c r="K289" t="s">
        <v>37</v>
      </c>
      <c r="L289" t="s">
        <v>641</v>
      </c>
      <c r="M289" s="1" t="s">
        <v>642</v>
      </c>
      <c r="N289">
        <v>2.04</v>
      </c>
      <c r="O289" s="3">
        <v>6.0999999999999999E-2</v>
      </c>
      <c r="P289" s="3">
        <v>1.4999999999999999E-2</v>
      </c>
      <c r="Q289" s="3">
        <v>0.57599999999999996</v>
      </c>
      <c r="R289" s="3">
        <v>0.78900000000000003</v>
      </c>
      <c r="S289" s="3">
        <v>0.71399999999999997</v>
      </c>
      <c r="T289" s="1" t="s">
        <v>70</v>
      </c>
      <c r="U289" s="5">
        <f t="shared" si="52"/>
        <v>1</v>
      </c>
      <c r="V289" s="5">
        <f t="shared" si="53"/>
        <v>2</v>
      </c>
      <c r="W289" s="5">
        <f t="shared" si="48"/>
        <v>1</v>
      </c>
      <c r="X289" s="5">
        <f t="shared" si="49"/>
        <v>2</v>
      </c>
      <c r="Y289" s="3">
        <v>0.59799999999999998</v>
      </c>
      <c r="Z289" s="3">
        <v>0.495</v>
      </c>
      <c r="AA289" s="3">
        <v>1.9E-2</v>
      </c>
      <c r="AB289" s="3">
        <v>0.52500000000000002</v>
      </c>
      <c r="AC289" s="3">
        <v>0.45500000000000002</v>
      </c>
      <c r="AD289" s="1" t="s">
        <v>643</v>
      </c>
      <c r="AE289" s="5">
        <f t="shared" si="50"/>
        <v>6</v>
      </c>
      <c r="AF289" s="5">
        <f t="shared" si="51"/>
        <v>25</v>
      </c>
      <c r="AG289">
        <v>169</v>
      </c>
      <c r="AH289">
        <v>4</v>
      </c>
      <c r="AI289">
        <v>1</v>
      </c>
      <c r="AJ289">
        <v>66</v>
      </c>
      <c r="AK289">
        <f t="shared" si="54"/>
        <v>103</v>
      </c>
      <c r="AL289">
        <v>38</v>
      </c>
      <c r="AM289">
        <v>28</v>
      </c>
      <c r="AN289">
        <v>2</v>
      </c>
      <c r="AO289" s="1" t="s">
        <v>644</v>
      </c>
    </row>
    <row r="290" spans="1:41" x14ac:dyDescent="0.35">
      <c r="A290" s="2">
        <v>42919</v>
      </c>
      <c r="B290" t="s">
        <v>103</v>
      </c>
      <c r="C290">
        <v>5</v>
      </c>
      <c r="D290" t="s">
        <v>104</v>
      </c>
      <c r="E290" t="s">
        <v>43</v>
      </c>
      <c r="F290">
        <v>4</v>
      </c>
      <c r="G290">
        <v>15</v>
      </c>
      <c r="H290">
        <v>0</v>
      </c>
      <c r="I290">
        <v>2</v>
      </c>
      <c r="J290">
        <v>11</v>
      </c>
      <c r="K290" t="s">
        <v>645</v>
      </c>
      <c r="L290" t="s">
        <v>37</v>
      </c>
      <c r="M290" s="1" t="s">
        <v>646</v>
      </c>
      <c r="N290">
        <v>0.62</v>
      </c>
      <c r="O290" s="3">
        <v>2.1000000000000001E-2</v>
      </c>
      <c r="P290" s="3">
        <v>0</v>
      </c>
      <c r="Q290" s="3">
        <v>0.83</v>
      </c>
      <c r="R290" s="3">
        <v>0.64100000000000001</v>
      </c>
      <c r="S290" s="3">
        <v>0.5</v>
      </c>
      <c r="T290" s="1" t="s">
        <v>46</v>
      </c>
      <c r="U290" s="5">
        <f t="shared" si="52"/>
        <v>0</v>
      </c>
      <c r="V290" s="5">
        <f t="shared" si="53"/>
        <v>1</v>
      </c>
      <c r="W290" s="5">
        <f t="shared" si="48"/>
        <v>0</v>
      </c>
      <c r="X290" s="5">
        <f t="shared" si="49"/>
        <v>1</v>
      </c>
      <c r="Y290" s="3">
        <v>0.43</v>
      </c>
      <c r="Z290" s="3">
        <v>0.23899999999999999</v>
      </c>
      <c r="AA290" s="3">
        <v>2.1999999999999999E-2</v>
      </c>
      <c r="AB290" s="3">
        <v>7.3999999999999996E-2</v>
      </c>
      <c r="AC290" s="3">
        <v>0.47399999999999998</v>
      </c>
      <c r="AD290" s="1" t="s">
        <v>57</v>
      </c>
      <c r="AE290" s="5">
        <f t="shared" si="50"/>
        <v>0</v>
      </c>
      <c r="AF290" s="5">
        <f t="shared" si="51"/>
        <v>0</v>
      </c>
      <c r="AG290">
        <v>93</v>
      </c>
      <c r="AH290">
        <v>1</v>
      </c>
      <c r="AI290">
        <v>0</v>
      </c>
      <c r="AJ290">
        <v>47</v>
      </c>
      <c r="AK290">
        <f t="shared" si="54"/>
        <v>46</v>
      </c>
      <c r="AL290">
        <v>39</v>
      </c>
      <c r="AM290">
        <v>8</v>
      </c>
      <c r="AN290">
        <v>1</v>
      </c>
      <c r="AO290" s="1" t="s">
        <v>458</v>
      </c>
    </row>
    <row r="291" spans="1:41" x14ac:dyDescent="0.35">
      <c r="A291" s="2">
        <v>42919</v>
      </c>
      <c r="B291" t="s">
        <v>103</v>
      </c>
      <c r="C291">
        <v>5</v>
      </c>
      <c r="D291" t="s">
        <v>104</v>
      </c>
      <c r="E291" t="s">
        <v>49</v>
      </c>
      <c r="F291">
        <v>4</v>
      </c>
      <c r="G291">
        <v>51</v>
      </c>
      <c r="H291">
        <v>1</v>
      </c>
      <c r="I291">
        <v>2</v>
      </c>
      <c r="K291" t="s">
        <v>37</v>
      </c>
      <c r="L291" t="s">
        <v>587</v>
      </c>
      <c r="M291" s="1" t="s">
        <v>647</v>
      </c>
      <c r="N291">
        <v>1.4</v>
      </c>
      <c r="O291" s="3">
        <v>4.2999999999999997E-2</v>
      </c>
      <c r="P291" s="3">
        <v>2.1999999999999999E-2</v>
      </c>
      <c r="Q291" s="3">
        <v>0.74199999999999999</v>
      </c>
      <c r="R291" s="3">
        <v>0.71</v>
      </c>
      <c r="S291" s="3">
        <v>0.66700000000000004</v>
      </c>
      <c r="T291" s="1" t="s">
        <v>70</v>
      </c>
      <c r="U291" s="5">
        <f t="shared" si="52"/>
        <v>1</v>
      </c>
      <c r="V291" s="5">
        <f t="shared" si="53"/>
        <v>2</v>
      </c>
      <c r="W291" s="5">
        <f t="shared" si="48"/>
        <v>1</v>
      </c>
      <c r="X291" s="5">
        <f t="shared" si="49"/>
        <v>2</v>
      </c>
      <c r="Y291" s="3">
        <v>0.55400000000000005</v>
      </c>
      <c r="Z291" s="3">
        <v>0.42199999999999999</v>
      </c>
      <c r="AA291" s="3">
        <v>0.02</v>
      </c>
      <c r="AB291" s="3">
        <v>0.39400000000000002</v>
      </c>
      <c r="AC291" s="3">
        <v>0.48399999999999999</v>
      </c>
      <c r="AD291" s="1" t="s">
        <v>165</v>
      </c>
      <c r="AE291" s="5">
        <f t="shared" si="50"/>
        <v>4</v>
      </c>
      <c r="AF291" s="5">
        <f t="shared" si="51"/>
        <v>10</v>
      </c>
      <c r="AG291">
        <v>195</v>
      </c>
      <c r="AH291">
        <v>4</v>
      </c>
      <c r="AI291">
        <v>2</v>
      </c>
      <c r="AJ291">
        <v>93</v>
      </c>
      <c r="AK291">
        <f t="shared" si="54"/>
        <v>102</v>
      </c>
      <c r="AL291">
        <v>69</v>
      </c>
      <c r="AM291">
        <v>24</v>
      </c>
      <c r="AN291">
        <v>2</v>
      </c>
      <c r="AO291" s="1" t="s">
        <v>648</v>
      </c>
    </row>
    <row r="292" spans="1:41" x14ac:dyDescent="0.35">
      <c r="A292" s="2">
        <v>42919</v>
      </c>
      <c r="B292" t="s">
        <v>103</v>
      </c>
      <c r="C292">
        <v>5</v>
      </c>
      <c r="D292" t="s">
        <v>104</v>
      </c>
      <c r="E292" t="s">
        <v>54</v>
      </c>
      <c r="F292">
        <v>4</v>
      </c>
      <c r="G292">
        <v>589</v>
      </c>
      <c r="H292">
        <v>1</v>
      </c>
      <c r="I292">
        <v>2</v>
      </c>
      <c r="K292" t="s">
        <v>37</v>
      </c>
      <c r="L292" t="s">
        <v>649</v>
      </c>
      <c r="M292" s="1" t="s">
        <v>650</v>
      </c>
      <c r="N292">
        <v>1.56</v>
      </c>
      <c r="O292" s="3">
        <v>6.7000000000000004E-2</v>
      </c>
      <c r="P292" s="3">
        <v>1.0999999999999999E-2</v>
      </c>
      <c r="Q292" s="3">
        <v>0.629</v>
      </c>
      <c r="R292" s="3">
        <v>0.78600000000000003</v>
      </c>
      <c r="S292" s="3">
        <v>0.63600000000000001</v>
      </c>
      <c r="T292" s="1" t="s">
        <v>122</v>
      </c>
      <c r="U292" s="5">
        <f t="shared" si="52"/>
        <v>3</v>
      </c>
      <c r="V292" s="5">
        <f t="shared" si="53"/>
        <v>4</v>
      </c>
      <c r="W292" s="5">
        <f t="shared" si="48"/>
        <v>3</v>
      </c>
      <c r="X292" s="5">
        <f t="shared" si="49"/>
        <v>4</v>
      </c>
      <c r="Y292" s="3">
        <v>0.56499999999999995</v>
      </c>
      <c r="Z292" s="3">
        <v>0.42199999999999999</v>
      </c>
      <c r="AA292" s="3">
        <v>0.127</v>
      </c>
      <c r="AB292" s="3">
        <v>0.30199999999999999</v>
      </c>
      <c r="AC292" s="3">
        <v>0.61499999999999999</v>
      </c>
      <c r="AD292" s="1" t="s">
        <v>200</v>
      </c>
      <c r="AE292" s="5">
        <f t="shared" si="50"/>
        <v>4</v>
      </c>
      <c r="AF292" s="5">
        <f t="shared" si="51"/>
        <v>11</v>
      </c>
      <c r="AG292">
        <v>191</v>
      </c>
      <c r="AH292">
        <v>6</v>
      </c>
      <c r="AI292">
        <v>1</v>
      </c>
      <c r="AJ292">
        <v>89</v>
      </c>
      <c r="AK292">
        <f t="shared" si="54"/>
        <v>102</v>
      </c>
      <c r="AL292">
        <v>56</v>
      </c>
      <c r="AM292">
        <v>33</v>
      </c>
      <c r="AN292">
        <v>13</v>
      </c>
      <c r="AO292" s="1" t="s">
        <v>400</v>
      </c>
    </row>
    <row r="293" spans="1:41" x14ac:dyDescent="0.35">
      <c r="A293" s="2">
        <v>42919</v>
      </c>
      <c r="B293" t="s">
        <v>103</v>
      </c>
      <c r="C293">
        <v>5</v>
      </c>
      <c r="D293" t="s">
        <v>104</v>
      </c>
      <c r="E293" t="s">
        <v>128</v>
      </c>
      <c r="F293">
        <v>4</v>
      </c>
      <c r="G293">
        <v>136</v>
      </c>
      <c r="H293">
        <v>1</v>
      </c>
      <c r="I293">
        <v>2</v>
      </c>
      <c r="K293" t="s">
        <v>37</v>
      </c>
      <c r="L293" t="s">
        <v>651</v>
      </c>
      <c r="M293" s="1" t="s">
        <v>652</v>
      </c>
      <c r="N293">
        <v>2.36</v>
      </c>
      <c r="O293" s="3">
        <v>6.7000000000000004E-2</v>
      </c>
      <c r="P293" s="3">
        <v>1.7000000000000001E-2</v>
      </c>
      <c r="Q293" s="3">
        <v>0.68300000000000005</v>
      </c>
      <c r="R293" s="3">
        <v>0.80500000000000005</v>
      </c>
      <c r="S293" s="3">
        <v>0.73699999999999999</v>
      </c>
      <c r="T293" s="1" t="s">
        <v>84</v>
      </c>
      <c r="U293" s="5">
        <f t="shared" si="52"/>
        <v>1</v>
      </c>
      <c r="V293" s="5">
        <f t="shared" si="53"/>
        <v>1</v>
      </c>
      <c r="W293" s="5">
        <f t="shared" si="48"/>
        <v>1</v>
      </c>
      <c r="X293" s="5">
        <f t="shared" si="49"/>
        <v>1</v>
      </c>
      <c r="Y293" s="3">
        <v>0.625</v>
      </c>
      <c r="Z293" s="3">
        <v>0.51200000000000001</v>
      </c>
      <c r="AA293" s="3">
        <v>0.06</v>
      </c>
      <c r="AB293" s="3">
        <v>0.42199999999999999</v>
      </c>
      <c r="AC293" s="3">
        <v>0.61499999999999999</v>
      </c>
      <c r="AD293" s="1" t="s">
        <v>544</v>
      </c>
      <c r="AE293" s="5">
        <f t="shared" si="50"/>
        <v>7</v>
      </c>
      <c r="AF293" s="5">
        <f t="shared" si="51"/>
        <v>18</v>
      </c>
      <c r="AG293">
        <v>144</v>
      </c>
      <c r="AH293">
        <v>4</v>
      </c>
      <c r="AI293">
        <v>1</v>
      </c>
      <c r="AJ293">
        <v>60</v>
      </c>
      <c r="AK293">
        <f t="shared" si="54"/>
        <v>84</v>
      </c>
      <c r="AL293">
        <v>41</v>
      </c>
      <c r="AM293">
        <v>19</v>
      </c>
      <c r="AN293">
        <v>5</v>
      </c>
      <c r="AO293" s="1" t="s">
        <v>502</v>
      </c>
    </row>
    <row r="294" spans="1:41" x14ac:dyDescent="0.35">
      <c r="A294" s="2">
        <v>42919</v>
      </c>
      <c r="B294" t="s">
        <v>103</v>
      </c>
      <c r="C294">
        <v>5</v>
      </c>
      <c r="D294" t="s">
        <v>104</v>
      </c>
      <c r="E294" t="s">
        <v>133</v>
      </c>
      <c r="F294">
        <v>4</v>
      </c>
      <c r="G294">
        <v>47</v>
      </c>
      <c r="H294">
        <v>1</v>
      </c>
      <c r="I294">
        <v>2</v>
      </c>
      <c r="K294" t="s">
        <v>37</v>
      </c>
      <c r="L294" t="s">
        <v>625</v>
      </c>
      <c r="M294" s="1" t="s">
        <v>653</v>
      </c>
      <c r="N294">
        <v>2</v>
      </c>
      <c r="O294" s="3">
        <v>0.21199999999999999</v>
      </c>
      <c r="P294" s="3">
        <v>6.0999999999999999E-2</v>
      </c>
      <c r="Q294" s="3">
        <v>0.69699999999999995</v>
      </c>
      <c r="R294" s="3">
        <v>0.87</v>
      </c>
      <c r="S294" s="3">
        <v>0.5</v>
      </c>
      <c r="T294" s="1" t="s">
        <v>57</v>
      </c>
      <c r="U294" s="5">
        <f t="shared" si="52"/>
        <v>0</v>
      </c>
      <c r="V294" s="5">
        <f t="shared" si="53"/>
        <v>0</v>
      </c>
      <c r="W294" s="5">
        <f t="shared" si="48"/>
        <v>0</v>
      </c>
      <c r="X294" s="5">
        <f t="shared" si="49"/>
        <v>0</v>
      </c>
      <c r="Y294" s="3">
        <v>0.621</v>
      </c>
      <c r="Z294" s="3">
        <v>0.48499999999999999</v>
      </c>
      <c r="AA294" s="3">
        <v>0</v>
      </c>
      <c r="AB294" s="3">
        <v>0.42899999999999999</v>
      </c>
      <c r="AC294" s="3">
        <v>0.58299999999999996</v>
      </c>
      <c r="AD294" s="1" t="s">
        <v>108</v>
      </c>
      <c r="AE294" s="5">
        <f t="shared" si="50"/>
        <v>2</v>
      </c>
      <c r="AF294" s="5">
        <f t="shared" si="51"/>
        <v>4</v>
      </c>
      <c r="AG294">
        <v>66</v>
      </c>
      <c r="AH294">
        <v>7</v>
      </c>
      <c r="AI294">
        <v>2</v>
      </c>
      <c r="AJ294">
        <v>33</v>
      </c>
      <c r="AK294">
        <f t="shared" si="54"/>
        <v>33</v>
      </c>
      <c r="AL294">
        <v>23</v>
      </c>
      <c r="AM294">
        <v>10</v>
      </c>
      <c r="AN294">
        <v>0</v>
      </c>
      <c r="AO294" s="1" t="s">
        <v>654</v>
      </c>
    </row>
    <row r="295" spans="1:41" x14ac:dyDescent="0.35">
      <c r="A295" s="2">
        <v>42912</v>
      </c>
      <c r="B295" t="s">
        <v>655</v>
      </c>
      <c r="C295">
        <v>3</v>
      </c>
      <c r="D295" t="s">
        <v>104</v>
      </c>
      <c r="E295" t="s">
        <v>61</v>
      </c>
      <c r="F295">
        <v>4</v>
      </c>
      <c r="G295">
        <v>16</v>
      </c>
      <c r="H295">
        <v>1</v>
      </c>
      <c r="I295">
        <v>1</v>
      </c>
      <c r="J295">
        <v>2</v>
      </c>
      <c r="K295" t="s">
        <v>37</v>
      </c>
      <c r="L295" t="s">
        <v>177</v>
      </c>
      <c r="M295" s="1" t="s">
        <v>62</v>
      </c>
      <c r="N295">
        <v>1.33</v>
      </c>
      <c r="O295" s="3">
        <v>1.7000000000000001E-2</v>
      </c>
      <c r="P295" s="3">
        <v>1.7000000000000001E-2</v>
      </c>
      <c r="Q295" s="3">
        <v>0.72399999999999998</v>
      </c>
      <c r="R295" s="3">
        <v>0.76200000000000001</v>
      </c>
      <c r="S295" s="3">
        <v>0.5</v>
      </c>
      <c r="T295" s="1" t="s">
        <v>179</v>
      </c>
      <c r="U295" s="5">
        <f t="shared" si="52"/>
        <v>3</v>
      </c>
      <c r="V295" s="5">
        <f t="shared" si="53"/>
        <v>3</v>
      </c>
      <c r="W295" s="5">
        <f t="shared" si="48"/>
        <v>3</v>
      </c>
      <c r="X295" s="5">
        <f t="shared" si="49"/>
        <v>3</v>
      </c>
      <c r="Y295" s="3">
        <v>0.54500000000000004</v>
      </c>
      <c r="Z295" s="3">
        <v>0.41299999999999998</v>
      </c>
      <c r="AA295" s="3">
        <v>9.5000000000000001E-2</v>
      </c>
      <c r="AB295" s="3">
        <v>0.33300000000000002</v>
      </c>
      <c r="AC295" s="3">
        <v>0.61099999999999999</v>
      </c>
      <c r="AD295" s="1" t="s">
        <v>222</v>
      </c>
      <c r="AE295" s="5">
        <f t="shared" si="50"/>
        <v>3</v>
      </c>
      <c r="AF295" s="5">
        <f t="shared" si="51"/>
        <v>6</v>
      </c>
      <c r="AG295">
        <v>121</v>
      </c>
      <c r="AH295">
        <v>1</v>
      </c>
      <c r="AI295">
        <v>1</v>
      </c>
      <c r="AJ295">
        <v>58</v>
      </c>
      <c r="AK295">
        <f t="shared" si="54"/>
        <v>63</v>
      </c>
      <c r="AL295">
        <v>42</v>
      </c>
      <c r="AM295">
        <v>16</v>
      </c>
      <c r="AN295">
        <v>6</v>
      </c>
      <c r="AO295" s="1" t="s">
        <v>218</v>
      </c>
    </row>
    <row r="296" spans="1:41" x14ac:dyDescent="0.35">
      <c r="A296" s="2">
        <v>42912</v>
      </c>
      <c r="B296" t="s">
        <v>655</v>
      </c>
      <c r="C296">
        <v>3</v>
      </c>
      <c r="D296" t="s">
        <v>104</v>
      </c>
      <c r="E296" t="s">
        <v>36</v>
      </c>
      <c r="F296">
        <v>4</v>
      </c>
      <c r="G296">
        <v>52</v>
      </c>
      <c r="H296">
        <v>1</v>
      </c>
      <c r="I296">
        <v>1</v>
      </c>
      <c r="K296" t="s">
        <v>37</v>
      </c>
      <c r="L296" t="s">
        <v>65</v>
      </c>
      <c r="M296" s="1" t="s">
        <v>537</v>
      </c>
      <c r="N296">
        <v>1.19</v>
      </c>
      <c r="O296" s="3">
        <v>7.8E-2</v>
      </c>
      <c r="P296" s="3">
        <v>6.3E-2</v>
      </c>
      <c r="Q296" s="3">
        <v>0.57799999999999996</v>
      </c>
      <c r="R296" s="3">
        <v>0.86499999999999999</v>
      </c>
      <c r="S296" s="3">
        <v>0.40699999999999997</v>
      </c>
      <c r="T296" s="1" t="s">
        <v>122</v>
      </c>
      <c r="U296" s="5">
        <f t="shared" si="52"/>
        <v>3</v>
      </c>
      <c r="V296" s="5">
        <f t="shared" si="53"/>
        <v>4</v>
      </c>
      <c r="W296" s="5">
        <f t="shared" si="48"/>
        <v>3</v>
      </c>
      <c r="X296" s="5">
        <f t="shared" si="49"/>
        <v>4</v>
      </c>
      <c r="Y296" s="3">
        <v>0.53700000000000003</v>
      </c>
      <c r="Z296" s="3">
        <v>0.39</v>
      </c>
      <c r="AA296" s="3">
        <v>6.8000000000000005E-2</v>
      </c>
      <c r="AB296" s="3">
        <v>0.34300000000000003</v>
      </c>
      <c r="AC296" s="3">
        <v>0.45800000000000002</v>
      </c>
      <c r="AD296" s="1" t="s">
        <v>222</v>
      </c>
      <c r="AE296" s="5">
        <f t="shared" si="50"/>
        <v>3</v>
      </c>
      <c r="AF296" s="5">
        <f t="shared" si="51"/>
        <v>6</v>
      </c>
      <c r="AG296">
        <v>123</v>
      </c>
      <c r="AH296">
        <v>5</v>
      </c>
      <c r="AI296">
        <v>4</v>
      </c>
      <c r="AJ296">
        <v>64</v>
      </c>
      <c r="AK296">
        <f t="shared" si="54"/>
        <v>59</v>
      </c>
      <c r="AL296">
        <v>37</v>
      </c>
      <c r="AM296">
        <v>27</v>
      </c>
      <c r="AN296">
        <v>4</v>
      </c>
      <c r="AO296" s="1" t="s">
        <v>464</v>
      </c>
    </row>
    <row r="297" spans="1:41" x14ac:dyDescent="0.35">
      <c r="A297" s="2">
        <v>42912</v>
      </c>
      <c r="B297" t="s">
        <v>655</v>
      </c>
      <c r="C297">
        <v>3</v>
      </c>
      <c r="D297" t="s">
        <v>104</v>
      </c>
      <c r="E297" t="s">
        <v>43</v>
      </c>
      <c r="F297">
        <v>4</v>
      </c>
      <c r="G297">
        <v>47</v>
      </c>
      <c r="H297">
        <v>1</v>
      </c>
      <c r="I297">
        <v>1</v>
      </c>
      <c r="K297" t="s">
        <v>37</v>
      </c>
      <c r="L297" t="s">
        <v>641</v>
      </c>
      <c r="M297" s="1" t="s">
        <v>656</v>
      </c>
      <c r="N297">
        <v>1.48</v>
      </c>
      <c r="O297" s="3">
        <v>0.104</v>
      </c>
      <c r="P297" s="3">
        <v>4.4999999999999998E-2</v>
      </c>
      <c r="Q297" s="3">
        <v>0.73099999999999998</v>
      </c>
      <c r="R297" s="3">
        <v>0.79600000000000004</v>
      </c>
      <c r="S297" s="3">
        <v>0.5</v>
      </c>
      <c r="T297" s="1" t="s">
        <v>122</v>
      </c>
      <c r="U297" s="5">
        <f t="shared" si="52"/>
        <v>3</v>
      </c>
      <c r="V297" s="5">
        <f t="shared" si="53"/>
        <v>4</v>
      </c>
      <c r="W297" s="5">
        <f t="shared" si="48"/>
        <v>3</v>
      </c>
      <c r="X297" s="5">
        <f t="shared" si="49"/>
        <v>4</v>
      </c>
      <c r="Y297" s="3">
        <v>0.55900000000000005</v>
      </c>
      <c r="Z297" s="3">
        <v>0.42099999999999999</v>
      </c>
      <c r="AA297" s="3">
        <v>6.6000000000000003E-2</v>
      </c>
      <c r="AB297" s="3">
        <v>0.32700000000000001</v>
      </c>
      <c r="AC297" s="3">
        <v>0.59299999999999997</v>
      </c>
      <c r="AD297" s="1" t="s">
        <v>283</v>
      </c>
      <c r="AE297" s="5">
        <f t="shared" si="50"/>
        <v>3</v>
      </c>
      <c r="AF297" s="5">
        <f t="shared" si="51"/>
        <v>10</v>
      </c>
      <c r="AG297">
        <v>143</v>
      </c>
      <c r="AH297">
        <v>7</v>
      </c>
      <c r="AI297">
        <v>3</v>
      </c>
      <c r="AJ297">
        <v>67</v>
      </c>
      <c r="AK297">
        <f t="shared" si="54"/>
        <v>76</v>
      </c>
      <c r="AL297">
        <v>49</v>
      </c>
      <c r="AM297">
        <v>18</v>
      </c>
      <c r="AN297">
        <v>5</v>
      </c>
      <c r="AO297" s="1" t="s">
        <v>442</v>
      </c>
    </row>
    <row r="298" spans="1:41" x14ac:dyDescent="0.35">
      <c r="A298" s="2">
        <v>42912</v>
      </c>
      <c r="B298" t="s">
        <v>655</v>
      </c>
      <c r="C298">
        <v>3</v>
      </c>
      <c r="D298" t="s">
        <v>104</v>
      </c>
      <c r="E298" t="s">
        <v>49</v>
      </c>
      <c r="F298">
        <v>4</v>
      </c>
      <c r="G298">
        <v>75</v>
      </c>
      <c r="H298">
        <v>1</v>
      </c>
      <c r="I298">
        <v>1</v>
      </c>
      <c r="J298" t="s">
        <v>203</v>
      </c>
      <c r="K298" t="s">
        <v>37</v>
      </c>
      <c r="L298" t="s">
        <v>91</v>
      </c>
      <c r="M298" s="1" t="s">
        <v>69</v>
      </c>
      <c r="N298">
        <v>1.21</v>
      </c>
      <c r="O298" s="3">
        <v>7.5999999999999998E-2</v>
      </c>
      <c r="P298" s="3">
        <v>6.0999999999999999E-2</v>
      </c>
      <c r="Q298" s="3">
        <v>0.71199999999999997</v>
      </c>
      <c r="R298" s="3">
        <v>0.72299999999999998</v>
      </c>
      <c r="S298" s="3">
        <v>0.57899999999999996</v>
      </c>
      <c r="T298" s="1" t="s">
        <v>179</v>
      </c>
      <c r="U298" s="5">
        <f t="shared" si="52"/>
        <v>3</v>
      </c>
      <c r="V298" s="5">
        <f t="shared" si="53"/>
        <v>3</v>
      </c>
      <c r="W298" s="5">
        <f t="shared" si="48"/>
        <v>3</v>
      </c>
      <c r="X298" s="5">
        <f t="shared" si="49"/>
        <v>3</v>
      </c>
      <c r="Y298" s="3">
        <v>0.54500000000000004</v>
      </c>
      <c r="Z298" s="3">
        <v>0.38600000000000001</v>
      </c>
      <c r="AA298" s="3">
        <v>0.17499999999999999</v>
      </c>
      <c r="AB298" s="3">
        <v>0.30299999999999999</v>
      </c>
      <c r="AC298" s="3">
        <v>0.5</v>
      </c>
      <c r="AD298" s="1" t="s">
        <v>63</v>
      </c>
      <c r="AE298" s="5">
        <f t="shared" si="50"/>
        <v>2</v>
      </c>
      <c r="AF298" s="5">
        <f t="shared" si="51"/>
        <v>5</v>
      </c>
      <c r="AG298">
        <v>123</v>
      </c>
      <c r="AH298">
        <v>5</v>
      </c>
      <c r="AI298">
        <v>4</v>
      </c>
      <c r="AJ298">
        <v>66</v>
      </c>
      <c r="AK298">
        <f t="shared" si="54"/>
        <v>57</v>
      </c>
      <c r="AL298">
        <v>47</v>
      </c>
      <c r="AM298">
        <v>19</v>
      </c>
      <c r="AN298">
        <v>10</v>
      </c>
      <c r="AO298" s="1" t="s">
        <v>440</v>
      </c>
    </row>
    <row r="299" spans="1:41" x14ac:dyDescent="0.35">
      <c r="A299" s="2">
        <v>42884</v>
      </c>
      <c r="B299" t="s">
        <v>138</v>
      </c>
      <c r="C299">
        <v>5</v>
      </c>
      <c r="D299" t="s">
        <v>139</v>
      </c>
      <c r="E299" t="s">
        <v>43</v>
      </c>
      <c r="F299">
        <v>2</v>
      </c>
      <c r="G299">
        <v>7</v>
      </c>
      <c r="H299">
        <v>0</v>
      </c>
      <c r="I299">
        <v>2</v>
      </c>
      <c r="J299">
        <v>6</v>
      </c>
      <c r="K299" t="s">
        <v>365</v>
      </c>
      <c r="L299" t="s">
        <v>37</v>
      </c>
      <c r="M299" s="1" t="s">
        <v>657</v>
      </c>
      <c r="N299">
        <v>0.7</v>
      </c>
      <c r="O299" s="3">
        <v>1.9E-2</v>
      </c>
      <c r="P299" s="3">
        <v>2.9000000000000001E-2</v>
      </c>
      <c r="Q299" s="3">
        <v>0.64400000000000002</v>
      </c>
      <c r="R299" s="3">
        <v>0.56699999999999995</v>
      </c>
      <c r="S299" s="3">
        <v>0.40500000000000003</v>
      </c>
      <c r="T299" s="1" t="s">
        <v>658</v>
      </c>
      <c r="U299" s="5">
        <f t="shared" si="52"/>
        <v>9</v>
      </c>
      <c r="V299" s="5">
        <f t="shared" si="53"/>
        <v>15</v>
      </c>
      <c r="W299" s="5">
        <f t="shared" si="48"/>
        <v>9</v>
      </c>
      <c r="X299" s="5">
        <f t="shared" si="49"/>
        <v>15</v>
      </c>
      <c r="Y299" s="3">
        <v>0.435</v>
      </c>
      <c r="Z299" s="3">
        <v>0.34100000000000003</v>
      </c>
      <c r="AA299" s="3">
        <v>2.4E-2</v>
      </c>
      <c r="AB299" s="3">
        <v>0.26</v>
      </c>
      <c r="AC299" s="3">
        <v>0.46899999999999997</v>
      </c>
      <c r="AD299" s="1" t="s">
        <v>41</v>
      </c>
      <c r="AE299" s="5">
        <f t="shared" si="50"/>
        <v>2</v>
      </c>
      <c r="AF299" s="5">
        <f t="shared" si="51"/>
        <v>6</v>
      </c>
      <c r="AG299">
        <v>186</v>
      </c>
      <c r="AH299">
        <v>2</v>
      </c>
      <c r="AI299">
        <v>3</v>
      </c>
      <c r="AJ299">
        <v>104</v>
      </c>
      <c r="AK299">
        <f t="shared" si="54"/>
        <v>82</v>
      </c>
      <c r="AL299">
        <v>67</v>
      </c>
      <c r="AM299">
        <v>37</v>
      </c>
      <c r="AN299">
        <v>2</v>
      </c>
      <c r="AO299" s="1" t="s">
        <v>238</v>
      </c>
    </row>
    <row r="300" spans="1:41" x14ac:dyDescent="0.35">
      <c r="A300" s="2">
        <v>42884</v>
      </c>
      <c r="B300" t="s">
        <v>138</v>
      </c>
      <c r="C300">
        <v>5</v>
      </c>
      <c r="D300" t="s">
        <v>139</v>
      </c>
      <c r="E300" t="s">
        <v>49</v>
      </c>
      <c r="F300">
        <v>2</v>
      </c>
      <c r="G300">
        <v>20</v>
      </c>
      <c r="H300">
        <v>1</v>
      </c>
      <c r="I300">
        <v>2</v>
      </c>
      <c r="J300">
        <v>19</v>
      </c>
      <c r="K300" t="s">
        <v>37</v>
      </c>
      <c r="L300" t="s">
        <v>620</v>
      </c>
      <c r="M300" s="1" t="s">
        <v>659</v>
      </c>
      <c r="N300">
        <v>1.32</v>
      </c>
      <c r="O300" s="3">
        <v>0.03</v>
      </c>
      <c r="P300" s="3">
        <v>0</v>
      </c>
      <c r="Q300" s="3">
        <v>0.61599999999999999</v>
      </c>
      <c r="R300" s="3">
        <v>0.72099999999999997</v>
      </c>
      <c r="S300" s="3">
        <v>0.47399999999999998</v>
      </c>
      <c r="T300" s="1" t="s">
        <v>80</v>
      </c>
      <c r="U300" s="5">
        <f t="shared" si="52"/>
        <v>5</v>
      </c>
      <c r="V300" s="5">
        <f t="shared" si="53"/>
        <v>8</v>
      </c>
      <c r="W300" s="5">
        <f t="shared" si="48"/>
        <v>5</v>
      </c>
      <c r="X300" s="5">
        <f t="shared" si="49"/>
        <v>8</v>
      </c>
      <c r="Y300" s="3">
        <v>0.56100000000000005</v>
      </c>
      <c r="Z300" s="3">
        <v>0.495</v>
      </c>
      <c r="AA300" s="3">
        <v>0.03</v>
      </c>
      <c r="AB300" s="3">
        <v>0.46899999999999997</v>
      </c>
      <c r="AC300" s="3">
        <v>0.54300000000000004</v>
      </c>
      <c r="AD300" s="1" t="s">
        <v>237</v>
      </c>
      <c r="AE300" s="5">
        <f t="shared" si="50"/>
        <v>7</v>
      </c>
      <c r="AF300" s="5">
        <f t="shared" si="51"/>
        <v>10</v>
      </c>
      <c r="AG300">
        <v>198</v>
      </c>
      <c r="AH300">
        <v>3</v>
      </c>
      <c r="AI300">
        <v>0</v>
      </c>
      <c r="AJ300">
        <v>99</v>
      </c>
      <c r="AK300">
        <f t="shared" si="54"/>
        <v>99</v>
      </c>
      <c r="AL300">
        <v>61</v>
      </c>
      <c r="AM300">
        <v>38</v>
      </c>
      <c r="AN300">
        <v>3</v>
      </c>
      <c r="AO300" s="1" t="s">
        <v>137</v>
      </c>
    </row>
    <row r="301" spans="1:41" x14ac:dyDescent="0.35">
      <c r="A301" s="2">
        <v>42884</v>
      </c>
      <c r="B301" t="s">
        <v>138</v>
      </c>
      <c r="C301">
        <v>5</v>
      </c>
      <c r="D301" t="s">
        <v>139</v>
      </c>
      <c r="E301" t="s">
        <v>54</v>
      </c>
      <c r="F301">
        <v>2</v>
      </c>
      <c r="G301">
        <v>41</v>
      </c>
      <c r="H301">
        <v>1</v>
      </c>
      <c r="I301">
        <v>2</v>
      </c>
      <c r="K301" t="s">
        <v>37</v>
      </c>
      <c r="L301" t="s">
        <v>142</v>
      </c>
      <c r="M301" s="1" t="s">
        <v>660</v>
      </c>
      <c r="N301">
        <v>1.63</v>
      </c>
      <c r="O301" s="3">
        <v>6.0999999999999999E-2</v>
      </c>
      <c r="P301" s="3">
        <v>8.9999999999999993E-3</v>
      </c>
      <c r="Q301" s="3">
        <v>0.70199999999999996</v>
      </c>
      <c r="R301" s="3">
        <v>0.77500000000000002</v>
      </c>
      <c r="S301" s="3">
        <v>0.55900000000000005</v>
      </c>
      <c r="T301" s="1" t="s">
        <v>89</v>
      </c>
      <c r="U301" s="5">
        <f t="shared" si="52"/>
        <v>3</v>
      </c>
      <c r="V301" s="5">
        <f t="shared" si="53"/>
        <v>7</v>
      </c>
      <c r="W301" s="5">
        <f t="shared" si="48"/>
        <v>3</v>
      </c>
      <c r="X301" s="5">
        <f t="shared" si="49"/>
        <v>7</v>
      </c>
      <c r="Y301" s="3">
        <v>0.57299999999999995</v>
      </c>
      <c r="Z301" s="3">
        <v>0.47099999999999997</v>
      </c>
      <c r="AA301" s="3">
        <v>2.5999999999999999E-2</v>
      </c>
      <c r="AB301" s="3">
        <v>0.38</v>
      </c>
      <c r="AC301" s="3">
        <v>0.60699999999999998</v>
      </c>
      <c r="AD301" s="1" t="s">
        <v>661</v>
      </c>
      <c r="AE301" s="5">
        <f t="shared" si="50"/>
        <v>8</v>
      </c>
      <c r="AF301" s="5">
        <f t="shared" si="51"/>
        <v>21</v>
      </c>
      <c r="AG301">
        <v>267</v>
      </c>
      <c r="AH301">
        <v>7</v>
      </c>
      <c r="AI301">
        <v>1</v>
      </c>
      <c r="AJ301">
        <v>114</v>
      </c>
      <c r="AK301">
        <f t="shared" si="54"/>
        <v>153</v>
      </c>
      <c r="AL301">
        <v>80</v>
      </c>
      <c r="AM301">
        <v>34</v>
      </c>
      <c r="AN301">
        <v>4</v>
      </c>
      <c r="AO301" s="1" t="s">
        <v>662</v>
      </c>
    </row>
    <row r="302" spans="1:41" x14ac:dyDescent="0.35">
      <c r="A302" s="2">
        <v>42884</v>
      </c>
      <c r="B302" t="s">
        <v>138</v>
      </c>
      <c r="C302">
        <v>5</v>
      </c>
      <c r="D302" t="s">
        <v>139</v>
      </c>
      <c r="E302" t="s">
        <v>128</v>
      </c>
      <c r="F302">
        <v>2</v>
      </c>
      <c r="G302">
        <v>59</v>
      </c>
      <c r="H302">
        <v>1</v>
      </c>
      <c r="I302">
        <v>2</v>
      </c>
      <c r="K302" t="s">
        <v>37</v>
      </c>
      <c r="L302" t="s">
        <v>568</v>
      </c>
      <c r="M302" s="1" t="s">
        <v>510</v>
      </c>
      <c r="N302">
        <v>1.46</v>
      </c>
      <c r="O302" s="3">
        <v>2.3E-2</v>
      </c>
      <c r="P302" s="3">
        <v>1.0999999999999999E-2</v>
      </c>
      <c r="Q302" s="3">
        <v>0.57999999999999996</v>
      </c>
      <c r="R302" s="3">
        <v>0.80400000000000005</v>
      </c>
      <c r="S302" s="3">
        <v>0.48599999999999999</v>
      </c>
      <c r="T302" s="1" t="s">
        <v>76</v>
      </c>
      <c r="U302" s="5">
        <f t="shared" si="52"/>
        <v>4</v>
      </c>
      <c r="V302" s="5">
        <f t="shared" si="53"/>
        <v>5</v>
      </c>
      <c r="W302" s="5">
        <f t="shared" si="48"/>
        <v>4</v>
      </c>
      <c r="X302" s="5">
        <f t="shared" si="49"/>
        <v>5</v>
      </c>
      <c r="Y302" s="3">
        <v>0.57899999999999996</v>
      </c>
      <c r="Z302" s="3">
        <v>0.48199999999999998</v>
      </c>
      <c r="AA302" s="3">
        <v>2.4E-2</v>
      </c>
      <c r="AB302" s="3">
        <v>0.39100000000000001</v>
      </c>
      <c r="AC302" s="3">
        <v>0.59499999999999997</v>
      </c>
      <c r="AD302" s="1" t="s">
        <v>127</v>
      </c>
      <c r="AE302" s="5">
        <f t="shared" si="50"/>
        <v>6</v>
      </c>
      <c r="AF302" s="5">
        <f t="shared" si="51"/>
        <v>14</v>
      </c>
      <c r="AG302">
        <v>171</v>
      </c>
      <c r="AH302">
        <v>2</v>
      </c>
      <c r="AI302">
        <v>1</v>
      </c>
      <c r="AJ302">
        <v>88</v>
      </c>
      <c r="AK302">
        <f t="shared" si="54"/>
        <v>83</v>
      </c>
      <c r="AL302">
        <v>51</v>
      </c>
      <c r="AM302">
        <v>37</v>
      </c>
      <c r="AN302">
        <v>2</v>
      </c>
      <c r="AO302" s="1" t="s">
        <v>374</v>
      </c>
    </row>
    <row r="303" spans="1:41" x14ac:dyDescent="0.35">
      <c r="A303" s="2">
        <v>42884</v>
      </c>
      <c r="B303" t="s">
        <v>138</v>
      </c>
      <c r="C303">
        <v>5</v>
      </c>
      <c r="D303" t="s">
        <v>139</v>
      </c>
      <c r="E303" t="s">
        <v>133</v>
      </c>
      <c r="F303">
        <v>2</v>
      </c>
      <c r="G303">
        <v>77</v>
      </c>
      <c r="H303">
        <v>1</v>
      </c>
      <c r="I303">
        <v>2</v>
      </c>
      <c r="K303" t="s">
        <v>37</v>
      </c>
      <c r="L303" t="s">
        <v>663</v>
      </c>
      <c r="M303" s="1" t="s">
        <v>348</v>
      </c>
      <c r="N303">
        <v>1.37</v>
      </c>
      <c r="O303" s="3">
        <v>5.7000000000000002E-2</v>
      </c>
      <c r="P303" s="3">
        <v>1.0999999999999999E-2</v>
      </c>
      <c r="Q303" s="3">
        <v>0.66700000000000004</v>
      </c>
      <c r="R303" s="3">
        <v>0.621</v>
      </c>
      <c r="S303" s="3">
        <v>0.621</v>
      </c>
      <c r="T303" s="1" t="s">
        <v>267</v>
      </c>
      <c r="U303" s="5">
        <f t="shared" si="52"/>
        <v>6</v>
      </c>
      <c r="V303" s="5">
        <f t="shared" si="53"/>
        <v>10</v>
      </c>
      <c r="W303" s="5">
        <f t="shared" si="48"/>
        <v>6</v>
      </c>
      <c r="X303" s="5">
        <f t="shared" si="49"/>
        <v>10</v>
      </c>
      <c r="Y303" s="3">
        <v>0.56599999999999995</v>
      </c>
      <c r="Z303" s="3">
        <v>0.52</v>
      </c>
      <c r="AA303" s="3">
        <v>4.9000000000000002E-2</v>
      </c>
      <c r="AB303" s="3">
        <v>0.41099999999999998</v>
      </c>
      <c r="AC303" s="3">
        <v>0.65200000000000002</v>
      </c>
      <c r="AD303" s="1" t="s">
        <v>664</v>
      </c>
      <c r="AE303" s="5">
        <f t="shared" si="50"/>
        <v>8</v>
      </c>
      <c r="AF303" s="5">
        <f t="shared" si="51"/>
        <v>20</v>
      </c>
      <c r="AG303">
        <v>189</v>
      </c>
      <c r="AH303">
        <v>5</v>
      </c>
      <c r="AI303">
        <v>1</v>
      </c>
      <c r="AJ303">
        <v>87</v>
      </c>
      <c r="AK303">
        <f t="shared" si="54"/>
        <v>102</v>
      </c>
      <c r="AL303">
        <v>58</v>
      </c>
      <c r="AM303">
        <v>29</v>
      </c>
      <c r="AN303">
        <v>5</v>
      </c>
      <c r="AO303" s="1" t="s">
        <v>137</v>
      </c>
    </row>
    <row r="304" spans="1:41" x14ac:dyDescent="0.35">
      <c r="A304" s="2">
        <v>42870</v>
      </c>
      <c r="B304" t="s">
        <v>150</v>
      </c>
      <c r="C304">
        <v>3</v>
      </c>
      <c r="D304" t="s">
        <v>139</v>
      </c>
      <c r="E304" t="s">
        <v>61</v>
      </c>
      <c r="F304">
        <v>2</v>
      </c>
      <c r="G304">
        <v>17</v>
      </c>
      <c r="H304">
        <v>0</v>
      </c>
      <c r="I304">
        <v>2</v>
      </c>
      <c r="J304">
        <v>16</v>
      </c>
      <c r="K304" t="s">
        <v>228</v>
      </c>
      <c r="L304" t="s">
        <v>37</v>
      </c>
      <c r="M304" s="1" t="s">
        <v>69</v>
      </c>
      <c r="N304">
        <v>0.48</v>
      </c>
      <c r="O304" s="3">
        <v>1.4999999999999999E-2</v>
      </c>
      <c r="P304" s="3">
        <v>4.4999999999999998E-2</v>
      </c>
      <c r="Q304" s="3">
        <v>0.64200000000000002</v>
      </c>
      <c r="R304" s="3">
        <v>0.69799999999999995</v>
      </c>
      <c r="S304" s="3">
        <v>0.375</v>
      </c>
      <c r="T304" s="1" t="s">
        <v>63</v>
      </c>
      <c r="U304" s="5">
        <f t="shared" si="52"/>
        <v>2</v>
      </c>
      <c r="V304" s="5">
        <f t="shared" si="53"/>
        <v>5</v>
      </c>
      <c r="W304" s="5">
        <f t="shared" ref="W304:W309" si="55">_xlfn.NUMBERVALUE(LEFT(T304, FIND( "/", T304) - 1))</f>
        <v>2</v>
      </c>
      <c r="X304" s="5">
        <f t="shared" ref="X304:X309" si="56">_xlfn.NUMBERVALUE(RIGHT(T304, LEN(T304) - FIND( "/", T304)))</f>
        <v>5</v>
      </c>
      <c r="Y304" s="3">
        <v>0.42899999999999999</v>
      </c>
      <c r="Z304" s="3">
        <v>0.2</v>
      </c>
      <c r="AA304" s="3">
        <v>0.156</v>
      </c>
      <c r="AB304" s="3">
        <v>0.156</v>
      </c>
      <c r="AC304" s="3">
        <v>0.308</v>
      </c>
      <c r="AD304" s="1" t="s">
        <v>57</v>
      </c>
      <c r="AE304" s="5">
        <f t="shared" ref="AE304:AE309" si="57">_xlfn.NUMBERVALUE(LEFT(AD304, FIND( "/", AD304) - 1))</f>
        <v>0</v>
      </c>
      <c r="AF304" s="5">
        <f t="shared" ref="AF304:AF309" si="58">_xlfn.NUMBERVALUE(RIGHT(AD304, LEN(AD304) - FIND( "/", AD304)))</f>
        <v>0</v>
      </c>
      <c r="AG304">
        <v>112</v>
      </c>
      <c r="AH304">
        <v>1</v>
      </c>
      <c r="AI304">
        <v>3</v>
      </c>
      <c r="AJ304">
        <v>67</v>
      </c>
      <c r="AK304">
        <f t="shared" si="54"/>
        <v>45</v>
      </c>
      <c r="AL304">
        <v>43</v>
      </c>
      <c r="AM304">
        <v>24</v>
      </c>
      <c r="AN304">
        <v>7</v>
      </c>
      <c r="AO304" s="1" t="s">
        <v>173</v>
      </c>
    </row>
    <row r="305" spans="1:41" x14ac:dyDescent="0.35">
      <c r="A305" s="2">
        <v>42870</v>
      </c>
      <c r="B305" t="s">
        <v>150</v>
      </c>
      <c r="C305">
        <v>3</v>
      </c>
      <c r="D305" t="s">
        <v>139</v>
      </c>
      <c r="E305" t="s">
        <v>36</v>
      </c>
      <c r="F305">
        <v>2</v>
      </c>
      <c r="G305">
        <v>7</v>
      </c>
      <c r="H305">
        <v>1</v>
      </c>
      <c r="I305">
        <v>2</v>
      </c>
      <c r="J305">
        <v>8</v>
      </c>
      <c r="K305" t="s">
        <v>37</v>
      </c>
      <c r="L305" t="s">
        <v>365</v>
      </c>
      <c r="M305" s="1" t="s">
        <v>323</v>
      </c>
      <c r="N305">
        <v>2.3199999999999998</v>
      </c>
      <c r="O305" s="3">
        <v>4.7E-2</v>
      </c>
      <c r="P305" s="3">
        <v>0</v>
      </c>
      <c r="Q305" s="3">
        <v>0.72099999999999997</v>
      </c>
      <c r="R305" s="3">
        <v>0.80600000000000005</v>
      </c>
      <c r="S305" s="3">
        <v>0.5</v>
      </c>
      <c r="T305" s="1" t="s">
        <v>75</v>
      </c>
      <c r="U305" s="5">
        <f t="shared" si="52"/>
        <v>2</v>
      </c>
      <c r="V305" s="5">
        <f t="shared" si="53"/>
        <v>2</v>
      </c>
      <c r="W305" s="5">
        <f t="shared" si="55"/>
        <v>2</v>
      </c>
      <c r="X305" s="5">
        <f t="shared" si="56"/>
        <v>2</v>
      </c>
      <c r="Y305" s="3">
        <v>0.68799999999999994</v>
      </c>
      <c r="Z305" s="3">
        <v>0.64900000000000002</v>
      </c>
      <c r="AA305" s="3">
        <v>0</v>
      </c>
      <c r="AB305" s="3">
        <v>0.54200000000000004</v>
      </c>
      <c r="AC305" s="3">
        <v>0.84599999999999997</v>
      </c>
      <c r="AD305" s="1" t="s">
        <v>162</v>
      </c>
      <c r="AE305" s="5">
        <f t="shared" si="57"/>
        <v>5</v>
      </c>
      <c r="AF305" s="5">
        <f t="shared" si="58"/>
        <v>7</v>
      </c>
      <c r="AG305">
        <v>80</v>
      </c>
      <c r="AH305">
        <v>2</v>
      </c>
      <c r="AI305">
        <v>0</v>
      </c>
      <c r="AJ305">
        <v>43</v>
      </c>
      <c r="AK305">
        <f t="shared" si="54"/>
        <v>37</v>
      </c>
      <c r="AL305">
        <v>31</v>
      </c>
      <c r="AM305">
        <v>12</v>
      </c>
      <c r="AN305">
        <v>0</v>
      </c>
      <c r="AO305" s="1" t="s">
        <v>429</v>
      </c>
    </row>
    <row r="306" spans="1:41" x14ac:dyDescent="0.35">
      <c r="A306" s="2">
        <v>42870</v>
      </c>
      <c r="B306" t="s">
        <v>150</v>
      </c>
      <c r="C306">
        <v>3</v>
      </c>
      <c r="D306" t="s">
        <v>139</v>
      </c>
      <c r="E306" t="s">
        <v>43</v>
      </c>
      <c r="F306">
        <v>2</v>
      </c>
      <c r="G306">
        <v>34</v>
      </c>
      <c r="H306">
        <v>1</v>
      </c>
      <c r="I306">
        <v>2</v>
      </c>
      <c r="K306" t="s">
        <v>37</v>
      </c>
      <c r="L306" t="s">
        <v>517</v>
      </c>
      <c r="M306" s="1" t="s">
        <v>665</v>
      </c>
      <c r="N306">
        <v>1.26</v>
      </c>
      <c r="O306" s="3">
        <v>6.6000000000000003E-2</v>
      </c>
      <c r="P306" s="3">
        <v>1.6E-2</v>
      </c>
      <c r="Q306" s="3">
        <v>0.63900000000000001</v>
      </c>
      <c r="R306" s="3">
        <v>0.69199999999999995</v>
      </c>
      <c r="S306" s="3">
        <v>0.59099999999999997</v>
      </c>
      <c r="T306" s="1" t="s">
        <v>76</v>
      </c>
      <c r="U306" s="5">
        <f t="shared" si="52"/>
        <v>4</v>
      </c>
      <c r="V306" s="5">
        <f t="shared" si="53"/>
        <v>5</v>
      </c>
      <c r="W306" s="5">
        <f t="shared" si="55"/>
        <v>4</v>
      </c>
      <c r="X306" s="5">
        <f t="shared" si="56"/>
        <v>5</v>
      </c>
      <c r="Y306" s="3">
        <v>0.56100000000000005</v>
      </c>
      <c r="Z306" s="3">
        <v>0.435</v>
      </c>
      <c r="AA306" s="3">
        <v>8.6999999999999994E-2</v>
      </c>
      <c r="AB306" s="3">
        <v>0.371</v>
      </c>
      <c r="AC306" s="3">
        <v>0.63600000000000001</v>
      </c>
      <c r="AD306" s="1" t="s">
        <v>76</v>
      </c>
      <c r="AE306" s="5">
        <f t="shared" si="57"/>
        <v>4</v>
      </c>
      <c r="AF306" s="5">
        <f t="shared" si="58"/>
        <v>5</v>
      </c>
      <c r="AG306">
        <v>107</v>
      </c>
      <c r="AH306">
        <v>4</v>
      </c>
      <c r="AI306">
        <v>1</v>
      </c>
      <c r="AJ306">
        <v>61</v>
      </c>
      <c r="AK306">
        <f t="shared" si="54"/>
        <v>46</v>
      </c>
      <c r="AL306">
        <v>39</v>
      </c>
      <c r="AM306">
        <v>22</v>
      </c>
      <c r="AN306">
        <v>4</v>
      </c>
    </row>
    <row r="307" spans="1:41" x14ac:dyDescent="0.35">
      <c r="A307" s="2">
        <v>42870</v>
      </c>
      <c r="B307" t="s">
        <v>150</v>
      </c>
      <c r="C307">
        <v>3</v>
      </c>
      <c r="D307" t="s">
        <v>139</v>
      </c>
      <c r="E307" t="s">
        <v>49</v>
      </c>
      <c r="F307">
        <v>2</v>
      </c>
      <c r="G307">
        <v>20</v>
      </c>
      <c r="H307">
        <v>1</v>
      </c>
      <c r="I307">
        <v>2</v>
      </c>
      <c r="K307" t="s">
        <v>37</v>
      </c>
      <c r="L307" t="s">
        <v>421</v>
      </c>
      <c r="M307" s="1" t="s">
        <v>537</v>
      </c>
      <c r="N307">
        <v>1.29</v>
      </c>
      <c r="O307" s="3">
        <v>9.7000000000000003E-2</v>
      </c>
      <c r="P307" s="3">
        <v>1.6E-2</v>
      </c>
      <c r="Q307" s="3">
        <v>0.71</v>
      </c>
      <c r="R307" s="3">
        <v>0.72699999999999998</v>
      </c>
      <c r="S307" s="3">
        <v>0.5</v>
      </c>
      <c r="T307" s="1" t="s">
        <v>70</v>
      </c>
      <c r="U307" s="5">
        <f t="shared" si="52"/>
        <v>1</v>
      </c>
      <c r="V307" s="5">
        <f t="shared" si="53"/>
        <v>2</v>
      </c>
      <c r="W307" s="5">
        <f t="shared" si="55"/>
        <v>1</v>
      </c>
      <c r="X307" s="5">
        <f t="shared" si="56"/>
        <v>2</v>
      </c>
      <c r="Y307" s="3">
        <v>0.54800000000000004</v>
      </c>
      <c r="Z307" s="3">
        <v>0.438</v>
      </c>
      <c r="AA307" s="3">
        <v>1.6E-2</v>
      </c>
      <c r="AB307" s="3">
        <v>0.4</v>
      </c>
      <c r="AC307" s="3">
        <v>0.52600000000000002</v>
      </c>
      <c r="AD307" s="1" t="s">
        <v>89</v>
      </c>
      <c r="AE307" s="5">
        <f t="shared" si="57"/>
        <v>3</v>
      </c>
      <c r="AF307" s="5">
        <f t="shared" si="58"/>
        <v>7</v>
      </c>
      <c r="AG307">
        <v>126</v>
      </c>
      <c r="AH307">
        <v>6</v>
      </c>
      <c r="AI307">
        <v>1</v>
      </c>
      <c r="AJ307">
        <v>62</v>
      </c>
      <c r="AK307">
        <f t="shared" si="54"/>
        <v>64</v>
      </c>
      <c r="AL307">
        <v>44</v>
      </c>
      <c r="AM307">
        <v>18</v>
      </c>
      <c r="AN307">
        <v>1</v>
      </c>
      <c r="AO307" s="1" t="s">
        <v>294</v>
      </c>
    </row>
    <row r="308" spans="1:41" x14ac:dyDescent="0.35">
      <c r="A308" s="2">
        <v>42870</v>
      </c>
      <c r="B308" t="s">
        <v>150</v>
      </c>
      <c r="C308">
        <v>3</v>
      </c>
      <c r="D308" t="s">
        <v>139</v>
      </c>
      <c r="E308" t="s">
        <v>54</v>
      </c>
      <c r="F308">
        <v>2</v>
      </c>
      <c r="G308">
        <v>55</v>
      </c>
      <c r="H308">
        <v>1</v>
      </c>
      <c r="I308">
        <v>2</v>
      </c>
      <c r="J308" t="s">
        <v>203</v>
      </c>
      <c r="K308" t="s">
        <v>37</v>
      </c>
      <c r="L308" t="s">
        <v>144</v>
      </c>
      <c r="M308" s="1" t="s">
        <v>535</v>
      </c>
      <c r="N308">
        <v>1.36</v>
      </c>
      <c r="O308" s="3">
        <v>5.8999999999999997E-2</v>
      </c>
      <c r="P308" s="3">
        <v>0</v>
      </c>
      <c r="Q308" s="3">
        <v>0.70599999999999996</v>
      </c>
      <c r="R308" s="3">
        <v>0.75</v>
      </c>
      <c r="S308" s="3">
        <v>0.55000000000000004</v>
      </c>
      <c r="T308" s="1" t="s">
        <v>70</v>
      </c>
      <c r="U308" s="5">
        <f t="shared" si="52"/>
        <v>1</v>
      </c>
      <c r="V308" s="5">
        <f t="shared" si="53"/>
        <v>2</v>
      </c>
      <c r="W308" s="5">
        <f t="shared" si="55"/>
        <v>1</v>
      </c>
      <c r="X308" s="5">
        <f t="shared" si="56"/>
        <v>2</v>
      </c>
      <c r="Y308" s="3">
        <v>0.54900000000000004</v>
      </c>
      <c r="Z308" s="3">
        <v>0.41899999999999998</v>
      </c>
      <c r="AA308" s="3">
        <v>5.3999999999999999E-2</v>
      </c>
      <c r="AB308" s="3">
        <v>0.39600000000000002</v>
      </c>
      <c r="AC308" s="3">
        <v>0.46200000000000002</v>
      </c>
      <c r="AD308" s="1" t="s">
        <v>89</v>
      </c>
      <c r="AE308" s="5">
        <f t="shared" si="57"/>
        <v>3</v>
      </c>
      <c r="AF308" s="5">
        <f t="shared" si="58"/>
        <v>7</v>
      </c>
      <c r="AG308">
        <v>142</v>
      </c>
      <c r="AH308">
        <v>4</v>
      </c>
      <c r="AI308">
        <v>0</v>
      </c>
      <c r="AJ308">
        <v>68</v>
      </c>
      <c r="AK308">
        <f t="shared" si="54"/>
        <v>74</v>
      </c>
      <c r="AL308">
        <v>48</v>
      </c>
      <c r="AM308">
        <v>20</v>
      </c>
      <c r="AN308">
        <v>4</v>
      </c>
      <c r="AO308" s="1" t="s">
        <v>666</v>
      </c>
    </row>
    <row r="309" spans="1:41" x14ac:dyDescent="0.35">
      <c r="A309" s="2">
        <v>42863</v>
      </c>
      <c r="B309" t="s">
        <v>167</v>
      </c>
      <c r="C309">
        <v>3</v>
      </c>
      <c r="D309" t="s">
        <v>139</v>
      </c>
      <c r="E309" t="s">
        <v>36</v>
      </c>
      <c r="F309">
        <v>2</v>
      </c>
      <c r="G309">
        <v>5</v>
      </c>
      <c r="H309">
        <v>0</v>
      </c>
      <c r="I309">
        <v>2</v>
      </c>
      <c r="J309">
        <v>4</v>
      </c>
      <c r="K309" t="s">
        <v>140</v>
      </c>
      <c r="L309" t="s">
        <v>37</v>
      </c>
      <c r="M309" s="1" t="s">
        <v>221</v>
      </c>
      <c r="N309">
        <v>0.69</v>
      </c>
      <c r="O309" s="3">
        <v>7.0999999999999994E-2</v>
      </c>
      <c r="P309" s="3">
        <v>3.5999999999999997E-2</v>
      </c>
      <c r="Q309" s="3">
        <v>0.69599999999999995</v>
      </c>
      <c r="R309" s="3">
        <v>0.56399999999999995</v>
      </c>
      <c r="S309" s="3">
        <v>0.41199999999999998</v>
      </c>
      <c r="T309" s="1" t="s">
        <v>41</v>
      </c>
      <c r="U309" s="5">
        <f t="shared" si="52"/>
        <v>2</v>
      </c>
      <c r="V309" s="5">
        <f t="shared" si="53"/>
        <v>6</v>
      </c>
      <c r="W309" s="5">
        <f t="shared" si="55"/>
        <v>2</v>
      </c>
      <c r="X309" s="5">
        <f t="shared" si="56"/>
        <v>6</v>
      </c>
      <c r="Y309" s="3">
        <v>0.42499999999999999</v>
      </c>
      <c r="Z309" s="3">
        <v>0.33300000000000002</v>
      </c>
      <c r="AA309" s="3">
        <v>3.5000000000000003E-2</v>
      </c>
      <c r="AB309" s="3">
        <v>0.222</v>
      </c>
      <c r="AC309" s="3">
        <v>0.52400000000000002</v>
      </c>
      <c r="AD309" s="1" t="s">
        <v>70</v>
      </c>
      <c r="AE309" s="5">
        <f t="shared" si="57"/>
        <v>1</v>
      </c>
      <c r="AF309" s="5">
        <f t="shared" si="58"/>
        <v>2</v>
      </c>
      <c r="AG309">
        <v>113</v>
      </c>
      <c r="AH309">
        <v>4</v>
      </c>
      <c r="AI309">
        <v>2</v>
      </c>
      <c r="AJ309">
        <v>56</v>
      </c>
      <c r="AK309">
        <f t="shared" si="54"/>
        <v>57</v>
      </c>
      <c r="AL309">
        <v>39</v>
      </c>
      <c r="AM309">
        <v>17</v>
      </c>
      <c r="AN309">
        <v>2</v>
      </c>
      <c r="AO309" s="1" t="s">
        <v>208</v>
      </c>
    </row>
    <row r="310" spans="1:41" x14ac:dyDescent="0.35">
      <c r="A310" s="2">
        <v>42863</v>
      </c>
      <c r="B310" t="s">
        <v>167</v>
      </c>
      <c r="C310">
        <v>3</v>
      </c>
      <c r="D310" t="s">
        <v>139</v>
      </c>
      <c r="E310" t="s">
        <v>43</v>
      </c>
      <c r="F310">
        <v>2</v>
      </c>
      <c r="G310">
        <v>8</v>
      </c>
      <c r="H310">
        <v>1</v>
      </c>
      <c r="I310">
        <v>2</v>
      </c>
      <c r="J310">
        <v>6</v>
      </c>
      <c r="K310" t="s">
        <v>37</v>
      </c>
      <c r="L310" t="s">
        <v>260</v>
      </c>
      <c r="M310" s="1" t="s">
        <v>176</v>
      </c>
      <c r="U310" s="5">
        <f t="shared" si="52"/>
        <v>0</v>
      </c>
      <c r="V310" s="5">
        <f t="shared" si="53"/>
        <v>0</v>
      </c>
      <c r="AK310">
        <f t="shared" si="54"/>
        <v>0</v>
      </c>
    </row>
    <row r="311" spans="1:41" x14ac:dyDescent="0.35">
      <c r="A311" s="2">
        <v>42863</v>
      </c>
      <c r="B311" t="s">
        <v>167</v>
      </c>
      <c r="C311">
        <v>3</v>
      </c>
      <c r="D311" t="s">
        <v>139</v>
      </c>
      <c r="E311" t="s">
        <v>49</v>
      </c>
      <c r="F311">
        <v>2</v>
      </c>
      <c r="G311">
        <v>38</v>
      </c>
      <c r="H311">
        <v>1</v>
      </c>
      <c r="I311">
        <v>2</v>
      </c>
      <c r="K311" t="s">
        <v>37</v>
      </c>
      <c r="L311" t="s">
        <v>667</v>
      </c>
      <c r="M311" s="1" t="s">
        <v>344</v>
      </c>
      <c r="N311">
        <v>1.02</v>
      </c>
      <c r="O311" s="3">
        <v>9.1999999999999998E-2</v>
      </c>
      <c r="P311" s="3">
        <v>1.4999999999999999E-2</v>
      </c>
      <c r="Q311" s="3">
        <v>0.67700000000000005</v>
      </c>
      <c r="R311" s="3">
        <v>0.79500000000000004</v>
      </c>
      <c r="S311" s="3">
        <v>0.61899999999999999</v>
      </c>
      <c r="T311" s="1" t="s">
        <v>84</v>
      </c>
      <c r="U311" s="5">
        <f t="shared" si="52"/>
        <v>1</v>
      </c>
      <c r="V311" s="5">
        <f t="shared" si="53"/>
        <v>1</v>
      </c>
      <c r="W311" s="5">
        <f t="shared" ref="W311:W347" si="59">_xlfn.NUMBERVALUE(LEFT(T311, FIND( "/", T311) - 1))</f>
        <v>1</v>
      </c>
      <c r="X311" s="5">
        <f t="shared" ref="X311:X347" si="60">_xlfn.NUMBERVALUE(RIGHT(T311, LEN(T311) - FIND( "/", T311)))</f>
        <v>1</v>
      </c>
      <c r="Y311" s="3">
        <v>0.52100000000000002</v>
      </c>
      <c r="Z311" s="3">
        <v>0.26800000000000002</v>
      </c>
      <c r="AA311" s="3">
        <v>8.8999999999999996E-2</v>
      </c>
      <c r="AB311" s="3">
        <v>0.17100000000000001</v>
      </c>
      <c r="AC311" s="3">
        <v>0.42899999999999999</v>
      </c>
      <c r="AD311" s="1" t="s">
        <v>63</v>
      </c>
      <c r="AE311" s="5">
        <f t="shared" ref="AE311:AE347" si="61">_xlfn.NUMBERVALUE(LEFT(AD311, FIND( "/", AD311) - 1))</f>
        <v>2</v>
      </c>
      <c r="AF311" s="5">
        <f t="shared" ref="AF311:AF347" si="62">_xlfn.NUMBERVALUE(RIGHT(AD311, LEN(AD311) - FIND( "/", AD311)))</f>
        <v>5</v>
      </c>
      <c r="AG311">
        <v>121</v>
      </c>
      <c r="AH311">
        <v>6</v>
      </c>
      <c r="AI311">
        <v>1</v>
      </c>
      <c r="AJ311">
        <v>65</v>
      </c>
      <c r="AK311">
        <f t="shared" si="54"/>
        <v>56</v>
      </c>
      <c r="AL311">
        <v>44</v>
      </c>
      <c r="AM311">
        <v>21</v>
      </c>
      <c r="AN311">
        <v>5</v>
      </c>
      <c r="AO311" s="1" t="s">
        <v>502</v>
      </c>
    </row>
    <row r="312" spans="1:41" x14ac:dyDescent="0.35">
      <c r="A312" s="2">
        <v>42863</v>
      </c>
      <c r="B312" t="s">
        <v>167</v>
      </c>
      <c r="C312">
        <v>3</v>
      </c>
      <c r="D312" t="s">
        <v>139</v>
      </c>
      <c r="E312" t="s">
        <v>54</v>
      </c>
      <c r="F312">
        <v>2</v>
      </c>
      <c r="G312">
        <v>76</v>
      </c>
      <c r="H312">
        <v>1</v>
      </c>
      <c r="I312">
        <v>2</v>
      </c>
      <c r="J312" t="s">
        <v>174</v>
      </c>
      <c r="K312" t="s">
        <v>37</v>
      </c>
      <c r="L312" t="s">
        <v>668</v>
      </c>
      <c r="M312" s="1" t="s">
        <v>669</v>
      </c>
      <c r="N312">
        <v>1.29</v>
      </c>
      <c r="O312" s="3">
        <v>8.2000000000000003E-2</v>
      </c>
      <c r="P312" s="3">
        <v>2.4E-2</v>
      </c>
      <c r="Q312" s="3">
        <v>0.69399999999999995</v>
      </c>
      <c r="R312" s="3">
        <v>0.69499999999999995</v>
      </c>
      <c r="S312" s="3">
        <v>0.61499999999999999</v>
      </c>
      <c r="T312" s="1" t="s">
        <v>186</v>
      </c>
      <c r="U312" s="5">
        <f t="shared" si="52"/>
        <v>4</v>
      </c>
      <c r="V312" s="5">
        <f t="shared" si="53"/>
        <v>7</v>
      </c>
      <c r="W312" s="5">
        <f t="shared" si="59"/>
        <v>4</v>
      </c>
      <c r="X312" s="5">
        <f t="shared" si="60"/>
        <v>7</v>
      </c>
      <c r="Y312" s="3">
        <v>0.54200000000000004</v>
      </c>
      <c r="Z312" s="3">
        <v>0.42599999999999999</v>
      </c>
      <c r="AA312" s="3">
        <v>0.11700000000000001</v>
      </c>
      <c r="AB312" s="3">
        <v>0.216</v>
      </c>
      <c r="AC312" s="3">
        <v>0.67400000000000004</v>
      </c>
      <c r="AD312" s="1" t="s">
        <v>47</v>
      </c>
      <c r="AE312" s="5">
        <f t="shared" si="61"/>
        <v>5</v>
      </c>
      <c r="AF312" s="5">
        <f t="shared" si="62"/>
        <v>11</v>
      </c>
      <c r="AG312">
        <v>179</v>
      </c>
      <c r="AH312">
        <v>7</v>
      </c>
      <c r="AI312">
        <v>2</v>
      </c>
      <c r="AJ312">
        <v>85</v>
      </c>
      <c r="AK312">
        <f t="shared" si="54"/>
        <v>94</v>
      </c>
      <c r="AL312">
        <v>59</v>
      </c>
      <c r="AM312">
        <v>26</v>
      </c>
      <c r="AN312">
        <v>11</v>
      </c>
      <c r="AO312" s="1" t="s">
        <v>238</v>
      </c>
    </row>
    <row r="313" spans="1:41" x14ac:dyDescent="0.35">
      <c r="A313" s="2">
        <v>42842</v>
      </c>
      <c r="B313" t="s">
        <v>196</v>
      </c>
      <c r="C313">
        <v>3</v>
      </c>
      <c r="D313" t="s">
        <v>139</v>
      </c>
      <c r="E313" t="s">
        <v>43</v>
      </c>
      <c r="F313">
        <v>2</v>
      </c>
      <c r="G313">
        <v>13</v>
      </c>
      <c r="H313">
        <v>0</v>
      </c>
      <c r="I313">
        <v>2</v>
      </c>
      <c r="J313">
        <v>10</v>
      </c>
      <c r="K313" t="s">
        <v>473</v>
      </c>
      <c r="L313" t="s">
        <v>37</v>
      </c>
      <c r="M313" s="1" t="s">
        <v>670</v>
      </c>
      <c r="N313">
        <v>0.98</v>
      </c>
      <c r="O313" s="3">
        <v>3.5999999999999997E-2</v>
      </c>
      <c r="P313" s="3">
        <v>3.5999999999999997E-2</v>
      </c>
      <c r="Q313" s="3">
        <v>0.64500000000000002</v>
      </c>
      <c r="R313" s="3">
        <v>0.66200000000000003</v>
      </c>
      <c r="S313" s="3">
        <v>0.46200000000000002</v>
      </c>
      <c r="T313" s="1" t="s">
        <v>671</v>
      </c>
      <c r="U313" s="5">
        <f t="shared" si="52"/>
        <v>13</v>
      </c>
      <c r="V313" s="5">
        <f t="shared" si="53"/>
        <v>17</v>
      </c>
      <c r="W313" s="5">
        <f t="shared" si="59"/>
        <v>13</v>
      </c>
      <c r="X313" s="5">
        <f t="shared" si="60"/>
        <v>17</v>
      </c>
      <c r="Y313" s="3">
        <v>0.5</v>
      </c>
      <c r="Z313" s="3">
        <v>0.4</v>
      </c>
      <c r="AA313" s="3">
        <v>0.03</v>
      </c>
      <c r="AB313" s="3">
        <v>0.39600000000000002</v>
      </c>
      <c r="AC313" s="3">
        <v>0.40400000000000003</v>
      </c>
      <c r="AD313" s="1" t="s">
        <v>570</v>
      </c>
      <c r="AE313" s="5">
        <f t="shared" si="61"/>
        <v>2</v>
      </c>
      <c r="AF313" s="5">
        <f t="shared" si="62"/>
        <v>9</v>
      </c>
      <c r="AG313">
        <v>210</v>
      </c>
      <c r="AH313">
        <v>4</v>
      </c>
      <c r="AI313">
        <v>4</v>
      </c>
      <c r="AJ313">
        <v>110</v>
      </c>
      <c r="AK313">
        <f t="shared" si="54"/>
        <v>100</v>
      </c>
      <c r="AL313">
        <v>71</v>
      </c>
      <c r="AM313">
        <v>39</v>
      </c>
      <c r="AN313">
        <v>3</v>
      </c>
      <c r="AO313" s="1" t="s">
        <v>672</v>
      </c>
    </row>
    <row r="314" spans="1:41" x14ac:dyDescent="0.35">
      <c r="A314" s="2">
        <v>42842</v>
      </c>
      <c r="B314" t="s">
        <v>196</v>
      </c>
      <c r="C314">
        <v>3</v>
      </c>
      <c r="D314" t="s">
        <v>139</v>
      </c>
      <c r="E314" t="s">
        <v>49</v>
      </c>
      <c r="F314">
        <v>2</v>
      </c>
      <c r="G314">
        <v>19</v>
      </c>
      <c r="H314">
        <v>1</v>
      </c>
      <c r="I314">
        <v>2</v>
      </c>
      <c r="J314">
        <v>13</v>
      </c>
      <c r="K314" t="s">
        <v>37</v>
      </c>
      <c r="L314" t="s">
        <v>273</v>
      </c>
      <c r="M314" s="1" t="s">
        <v>673</v>
      </c>
      <c r="N314">
        <v>1.21</v>
      </c>
      <c r="O314" s="3">
        <v>2.1000000000000001E-2</v>
      </c>
      <c r="P314" s="3">
        <v>5.1999999999999998E-2</v>
      </c>
      <c r="Q314" s="3">
        <v>0.60399999999999998</v>
      </c>
      <c r="R314" s="3">
        <v>0.75900000000000001</v>
      </c>
      <c r="S314" s="3">
        <v>0.36799999999999999</v>
      </c>
      <c r="T314" s="1" t="s">
        <v>193</v>
      </c>
      <c r="U314" s="5">
        <f t="shared" si="52"/>
        <v>8</v>
      </c>
      <c r="V314" s="5">
        <f t="shared" si="53"/>
        <v>12</v>
      </c>
      <c r="W314" s="5">
        <f t="shared" si="59"/>
        <v>8</v>
      </c>
      <c r="X314" s="5">
        <f t="shared" si="60"/>
        <v>12</v>
      </c>
      <c r="Y314" s="3">
        <v>0.54200000000000004</v>
      </c>
      <c r="Z314" s="3">
        <v>0.47899999999999998</v>
      </c>
      <c r="AA314" s="3">
        <v>0</v>
      </c>
      <c r="AB314" s="3">
        <v>0.432</v>
      </c>
      <c r="AC314" s="3">
        <v>0.63600000000000001</v>
      </c>
      <c r="AD314" s="1" t="s">
        <v>127</v>
      </c>
      <c r="AE314" s="5">
        <f t="shared" si="61"/>
        <v>6</v>
      </c>
      <c r="AF314" s="5">
        <f t="shared" si="62"/>
        <v>14</v>
      </c>
      <c r="AG314">
        <v>192</v>
      </c>
      <c r="AH314">
        <v>2</v>
      </c>
      <c r="AI314">
        <v>5</v>
      </c>
      <c r="AJ314">
        <v>96</v>
      </c>
      <c r="AK314">
        <f t="shared" si="54"/>
        <v>96</v>
      </c>
      <c r="AL314">
        <v>58</v>
      </c>
      <c r="AM314">
        <v>38</v>
      </c>
      <c r="AN314">
        <v>0</v>
      </c>
      <c r="AO314" s="1" t="s">
        <v>674</v>
      </c>
    </row>
    <row r="315" spans="1:41" x14ac:dyDescent="0.35">
      <c r="A315" s="2">
        <v>42842</v>
      </c>
      <c r="B315" t="s">
        <v>196</v>
      </c>
      <c r="C315">
        <v>3</v>
      </c>
      <c r="D315" t="s">
        <v>139</v>
      </c>
      <c r="E315" t="s">
        <v>54</v>
      </c>
      <c r="F315">
        <v>2</v>
      </c>
      <c r="G315">
        <v>32</v>
      </c>
      <c r="H315">
        <v>1</v>
      </c>
      <c r="I315">
        <v>2</v>
      </c>
      <c r="K315" t="s">
        <v>37</v>
      </c>
      <c r="L315" t="s">
        <v>675</v>
      </c>
      <c r="M315" s="1" t="s">
        <v>676</v>
      </c>
      <c r="N315">
        <v>1.17</v>
      </c>
      <c r="O315" s="3">
        <v>2.4E-2</v>
      </c>
      <c r="P315" s="3">
        <v>1.2E-2</v>
      </c>
      <c r="Q315" s="3">
        <v>0.61399999999999999</v>
      </c>
      <c r="R315" s="3">
        <v>0.627</v>
      </c>
      <c r="S315" s="3">
        <v>0.59399999999999997</v>
      </c>
      <c r="T315" s="1" t="s">
        <v>171</v>
      </c>
      <c r="U315" s="5">
        <f t="shared" si="52"/>
        <v>1</v>
      </c>
      <c r="V315" s="5">
        <f t="shared" si="53"/>
        <v>6</v>
      </c>
      <c r="W315" s="5">
        <f t="shared" si="59"/>
        <v>1</v>
      </c>
      <c r="X315" s="5">
        <f t="shared" si="60"/>
        <v>6</v>
      </c>
      <c r="Y315" s="3">
        <v>0.52800000000000002</v>
      </c>
      <c r="Z315" s="3">
        <v>0.45200000000000001</v>
      </c>
      <c r="AA315" s="3">
        <v>0</v>
      </c>
      <c r="AB315" s="3">
        <v>0.40400000000000003</v>
      </c>
      <c r="AC315" s="3">
        <v>0.51200000000000001</v>
      </c>
      <c r="AD315" s="1" t="s">
        <v>677</v>
      </c>
      <c r="AE315" s="5">
        <f t="shared" si="61"/>
        <v>6</v>
      </c>
      <c r="AF315" s="5">
        <f t="shared" si="62"/>
        <v>16</v>
      </c>
      <c r="AG315">
        <v>176</v>
      </c>
      <c r="AH315">
        <v>2</v>
      </c>
      <c r="AI315">
        <v>1</v>
      </c>
      <c r="AJ315">
        <v>83</v>
      </c>
      <c r="AK315">
        <f t="shared" si="54"/>
        <v>93</v>
      </c>
      <c r="AL315">
        <v>51</v>
      </c>
      <c r="AM315">
        <v>32</v>
      </c>
      <c r="AN315">
        <v>0</v>
      </c>
    </row>
    <row r="316" spans="1:41" x14ac:dyDescent="0.35">
      <c r="A316" s="2">
        <v>42832</v>
      </c>
      <c r="B316" t="s">
        <v>678</v>
      </c>
      <c r="C316">
        <v>3</v>
      </c>
      <c r="D316" t="s">
        <v>35</v>
      </c>
      <c r="E316" t="s">
        <v>98</v>
      </c>
      <c r="F316">
        <v>2</v>
      </c>
      <c r="G316">
        <v>24</v>
      </c>
      <c r="H316">
        <v>1</v>
      </c>
      <c r="K316" t="s">
        <v>37</v>
      </c>
      <c r="L316" t="s">
        <v>620</v>
      </c>
      <c r="M316" s="1" t="s">
        <v>348</v>
      </c>
      <c r="N316">
        <v>1.8</v>
      </c>
      <c r="O316" s="3">
        <v>0.125</v>
      </c>
      <c r="P316" s="3">
        <v>2.5000000000000001E-2</v>
      </c>
      <c r="Q316" s="3">
        <v>0.66300000000000003</v>
      </c>
      <c r="R316" s="3">
        <v>0.84899999999999998</v>
      </c>
      <c r="S316" s="3">
        <v>0.63</v>
      </c>
      <c r="T316" s="1" t="s">
        <v>84</v>
      </c>
      <c r="U316" s="5">
        <f t="shared" si="52"/>
        <v>1</v>
      </c>
      <c r="V316" s="5">
        <f t="shared" si="53"/>
        <v>1</v>
      </c>
      <c r="W316" s="5">
        <f t="shared" si="59"/>
        <v>1</v>
      </c>
      <c r="X316" s="5">
        <f t="shared" si="60"/>
        <v>1</v>
      </c>
      <c r="Y316" s="3">
        <v>0.59699999999999998</v>
      </c>
      <c r="Z316" s="3">
        <v>0.40500000000000003</v>
      </c>
      <c r="AA316" s="3">
        <v>8.1000000000000003E-2</v>
      </c>
      <c r="AB316" s="3">
        <v>0.30199999999999999</v>
      </c>
      <c r="AC316" s="3">
        <v>0.54800000000000004</v>
      </c>
      <c r="AD316" s="1" t="s">
        <v>154</v>
      </c>
      <c r="AE316" s="5">
        <f t="shared" si="61"/>
        <v>4</v>
      </c>
      <c r="AF316" s="5">
        <f t="shared" si="62"/>
        <v>9</v>
      </c>
      <c r="AG316">
        <v>154</v>
      </c>
      <c r="AH316">
        <v>10</v>
      </c>
      <c r="AI316">
        <v>2</v>
      </c>
      <c r="AJ316">
        <v>80</v>
      </c>
      <c r="AK316">
        <f t="shared" si="54"/>
        <v>74</v>
      </c>
      <c r="AL316">
        <v>53</v>
      </c>
      <c r="AM316">
        <v>27</v>
      </c>
      <c r="AN316">
        <v>6</v>
      </c>
      <c r="AO316" s="1" t="s">
        <v>320</v>
      </c>
    </row>
    <row r="317" spans="1:41" x14ac:dyDescent="0.35">
      <c r="A317" s="2">
        <v>42800</v>
      </c>
      <c r="B317" t="s">
        <v>536</v>
      </c>
      <c r="C317">
        <v>3</v>
      </c>
      <c r="D317" t="s">
        <v>35</v>
      </c>
      <c r="E317" t="s">
        <v>49</v>
      </c>
      <c r="F317">
        <v>2</v>
      </c>
      <c r="G317">
        <v>16</v>
      </c>
      <c r="H317">
        <v>0</v>
      </c>
      <c r="I317">
        <v>2</v>
      </c>
      <c r="J317">
        <v>15</v>
      </c>
      <c r="K317" t="s">
        <v>105</v>
      </c>
      <c r="L317" t="s">
        <v>37</v>
      </c>
      <c r="M317" s="1" t="s">
        <v>679</v>
      </c>
      <c r="N317">
        <v>0.78</v>
      </c>
      <c r="O317" s="3">
        <v>3.6999999999999998E-2</v>
      </c>
      <c r="P317" s="3">
        <v>0</v>
      </c>
      <c r="Q317" s="3">
        <v>0.61</v>
      </c>
      <c r="R317" s="3">
        <v>0.7</v>
      </c>
      <c r="S317" s="3">
        <v>0.56299999999999994</v>
      </c>
      <c r="T317" s="1" t="s">
        <v>76</v>
      </c>
      <c r="U317" s="5">
        <f t="shared" si="52"/>
        <v>4</v>
      </c>
      <c r="V317" s="5">
        <f t="shared" si="53"/>
        <v>5</v>
      </c>
      <c r="W317" s="5">
        <f t="shared" si="59"/>
        <v>4</v>
      </c>
      <c r="X317" s="5">
        <f t="shared" si="60"/>
        <v>5</v>
      </c>
      <c r="Y317" s="3">
        <v>0.47699999999999998</v>
      </c>
      <c r="Z317" s="3">
        <v>0.27500000000000002</v>
      </c>
      <c r="AA317" s="3">
        <v>0.20300000000000001</v>
      </c>
      <c r="AB317" s="3">
        <v>0.14299999999999999</v>
      </c>
      <c r="AC317" s="3">
        <v>0.48099999999999998</v>
      </c>
      <c r="AD317" s="1" t="s">
        <v>57</v>
      </c>
      <c r="AE317" s="5">
        <f t="shared" si="61"/>
        <v>0</v>
      </c>
      <c r="AF317" s="5">
        <f t="shared" si="62"/>
        <v>0</v>
      </c>
      <c r="AG317">
        <v>151</v>
      </c>
      <c r="AH317">
        <v>3</v>
      </c>
      <c r="AI317">
        <v>0</v>
      </c>
      <c r="AJ317">
        <v>82</v>
      </c>
      <c r="AK317">
        <f t="shared" si="54"/>
        <v>69</v>
      </c>
      <c r="AL317">
        <v>50</v>
      </c>
      <c r="AM317">
        <v>32</v>
      </c>
      <c r="AN317">
        <v>14</v>
      </c>
      <c r="AO317" s="1" t="s">
        <v>644</v>
      </c>
    </row>
    <row r="318" spans="1:41" x14ac:dyDescent="0.35">
      <c r="A318" s="2">
        <v>42800</v>
      </c>
      <c r="B318" t="s">
        <v>536</v>
      </c>
      <c r="C318">
        <v>3</v>
      </c>
      <c r="D318" t="s">
        <v>35</v>
      </c>
      <c r="E318" t="s">
        <v>54</v>
      </c>
      <c r="F318">
        <v>2</v>
      </c>
      <c r="G318">
        <v>35</v>
      </c>
      <c r="H318">
        <v>1</v>
      </c>
      <c r="I318">
        <v>2</v>
      </c>
      <c r="J318">
        <v>31</v>
      </c>
      <c r="K318" t="s">
        <v>37</v>
      </c>
      <c r="L318" t="s">
        <v>517</v>
      </c>
      <c r="M318" s="1" t="s">
        <v>533</v>
      </c>
      <c r="N318">
        <v>1.37</v>
      </c>
      <c r="O318" s="3">
        <v>4.5999999999999999E-2</v>
      </c>
      <c r="P318" s="3">
        <v>1.0999999999999999E-2</v>
      </c>
      <c r="Q318" s="3">
        <v>0.64400000000000002</v>
      </c>
      <c r="R318" s="3">
        <v>0.73199999999999998</v>
      </c>
      <c r="S318" s="3">
        <v>0.58099999999999996</v>
      </c>
      <c r="T318" s="1" t="s">
        <v>112</v>
      </c>
      <c r="U318" s="5">
        <f t="shared" si="52"/>
        <v>1</v>
      </c>
      <c r="V318" s="5">
        <f t="shared" si="53"/>
        <v>4</v>
      </c>
      <c r="W318" s="5">
        <f t="shared" si="59"/>
        <v>1</v>
      </c>
      <c r="X318" s="5">
        <f t="shared" si="60"/>
        <v>4</v>
      </c>
      <c r="Y318" s="3">
        <v>0.55600000000000005</v>
      </c>
      <c r="Z318" s="3">
        <v>0.44</v>
      </c>
      <c r="AA318" s="3">
        <v>0.14299999999999999</v>
      </c>
      <c r="AB318" s="3">
        <v>0.33900000000000002</v>
      </c>
      <c r="AC318" s="3">
        <v>0.65500000000000003</v>
      </c>
      <c r="AD318" s="1" t="s">
        <v>131</v>
      </c>
      <c r="AE318" s="5">
        <f t="shared" si="61"/>
        <v>5</v>
      </c>
      <c r="AF318" s="5">
        <f t="shared" si="62"/>
        <v>13</v>
      </c>
      <c r="AG318">
        <v>178</v>
      </c>
      <c r="AH318">
        <v>4</v>
      </c>
      <c r="AI318">
        <v>1</v>
      </c>
      <c r="AJ318">
        <v>87</v>
      </c>
      <c r="AK318">
        <f t="shared" si="54"/>
        <v>91</v>
      </c>
      <c r="AL318">
        <v>56</v>
      </c>
      <c r="AM318">
        <v>31</v>
      </c>
      <c r="AN318">
        <v>13</v>
      </c>
      <c r="AO318" s="1" t="s">
        <v>240</v>
      </c>
    </row>
    <row r="319" spans="1:41" x14ac:dyDescent="0.35">
      <c r="A319" s="2">
        <v>42800</v>
      </c>
      <c r="B319" t="s">
        <v>536</v>
      </c>
      <c r="C319">
        <v>3</v>
      </c>
      <c r="D319" t="s">
        <v>35</v>
      </c>
      <c r="E319" t="s">
        <v>128</v>
      </c>
      <c r="F319">
        <v>2</v>
      </c>
      <c r="G319">
        <v>46</v>
      </c>
      <c r="H319">
        <v>1</v>
      </c>
      <c r="I319">
        <v>2</v>
      </c>
      <c r="K319" t="s">
        <v>37</v>
      </c>
      <c r="L319" t="s">
        <v>414</v>
      </c>
      <c r="M319" s="1" t="s">
        <v>680</v>
      </c>
      <c r="N319">
        <v>1.06</v>
      </c>
      <c r="O319" s="3">
        <v>3.9E-2</v>
      </c>
      <c r="P319" s="3">
        <v>3.9E-2</v>
      </c>
      <c r="Q319" s="3">
        <v>0.66200000000000003</v>
      </c>
      <c r="R319" s="3">
        <v>0.68600000000000005</v>
      </c>
      <c r="S319" s="3">
        <v>0.5</v>
      </c>
      <c r="T319" s="1" t="s">
        <v>67</v>
      </c>
      <c r="U319" s="5">
        <f t="shared" si="52"/>
        <v>1</v>
      </c>
      <c r="V319" s="5">
        <f t="shared" si="53"/>
        <v>3</v>
      </c>
      <c r="W319" s="5">
        <f t="shared" si="59"/>
        <v>1</v>
      </c>
      <c r="X319" s="5">
        <f t="shared" si="60"/>
        <v>3</v>
      </c>
      <c r="Y319" s="3">
        <v>0.51</v>
      </c>
      <c r="Z319" s="3">
        <v>0.39700000000000002</v>
      </c>
      <c r="AA319" s="3">
        <v>5.0999999999999997E-2</v>
      </c>
      <c r="AB319" s="3">
        <v>0.31900000000000001</v>
      </c>
      <c r="AC319" s="3">
        <v>0.51600000000000001</v>
      </c>
      <c r="AD319" s="1" t="s">
        <v>157</v>
      </c>
      <c r="AE319" s="5">
        <f t="shared" si="61"/>
        <v>3</v>
      </c>
      <c r="AF319" s="5">
        <f t="shared" si="62"/>
        <v>8</v>
      </c>
      <c r="AG319">
        <v>155</v>
      </c>
      <c r="AH319">
        <v>3</v>
      </c>
      <c r="AI319">
        <v>3</v>
      </c>
      <c r="AJ319">
        <v>77</v>
      </c>
      <c r="AK319">
        <f t="shared" si="54"/>
        <v>78</v>
      </c>
      <c r="AL319">
        <v>51</v>
      </c>
      <c r="AM319">
        <v>26</v>
      </c>
      <c r="AN319">
        <v>4</v>
      </c>
      <c r="AO319" s="1" t="s">
        <v>644</v>
      </c>
    </row>
    <row r="320" spans="1:41" x14ac:dyDescent="0.35">
      <c r="A320" s="2">
        <v>42793</v>
      </c>
      <c r="B320" t="s">
        <v>681</v>
      </c>
      <c r="C320">
        <v>3</v>
      </c>
      <c r="D320" t="s">
        <v>35</v>
      </c>
      <c r="E320" t="s">
        <v>43</v>
      </c>
      <c r="F320">
        <v>2</v>
      </c>
      <c r="G320">
        <v>17</v>
      </c>
      <c r="H320">
        <v>0</v>
      </c>
      <c r="I320">
        <v>1</v>
      </c>
      <c r="J320">
        <v>6</v>
      </c>
      <c r="K320" t="s">
        <v>105</v>
      </c>
      <c r="L320" t="s">
        <v>37</v>
      </c>
      <c r="M320" s="1" t="s">
        <v>682</v>
      </c>
      <c r="N320">
        <v>0.8</v>
      </c>
      <c r="O320" s="3">
        <v>2.9000000000000001E-2</v>
      </c>
      <c r="P320" s="3">
        <v>2.9000000000000001E-2</v>
      </c>
      <c r="Q320" s="3">
        <v>0.65700000000000003</v>
      </c>
      <c r="R320" s="3">
        <v>0.76100000000000001</v>
      </c>
      <c r="S320" s="3">
        <v>0.70799999999999996</v>
      </c>
      <c r="T320" s="1" t="s">
        <v>46</v>
      </c>
      <c r="U320" s="5">
        <f t="shared" si="52"/>
        <v>0</v>
      </c>
      <c r="V320" s="5">
        <f t="shared" si="53"/>
        <v>1</v>
      </c>
      <c r="W320" s="5">
        <f t="shared" si="59"/>
        <v>0</v>
      </c>
      <c r="X320" s="5">
        <f t="shared" si="60"/>
        <v>1</v>
      </c>
      <c r="Y320" s="3">
        <v>0.46899999999999997</v>
      </c>
      <c r="Z320" s="3">
        <v>0.20499999999999999</v>
      </c>
      <c r="AA320" s="3">
        <v>0.34200000000000003</v>
      </c>
      <c r="AB320" s="3">
        <v>0.189</v>
      </c>
      <c r="AC320" s="3">
        <v>0.25</v>
      </c>
      <c r="AD320" s="1" t="s">
        <v>46</v>
      </c>
      <c r="AE320" s="5">
        <f t="shared" si="61"/>
        <v>0</v>
      </c>
      <c r="AF320" s="5">
        <f t="shared" si="62"/>
        <v>1</v>
      </c>
      <c r="AG320">
        <v>143</v>
      </c>
      <c r="AH320">
        <v>2</v>
      </c>
      <c r="AI320">
        <v>2</v>
      </c>
      <c r="AJ320">
        <v>70</v>
      </c>
      <c r="AK320">
        <f t="shared" si="54"/>
        <v>73</v>
      </c>
      <c r="AL320">
        <v>46</v>
      </c>
      <c r="AM320">
        <v>24</v>
      </c>
      <c r="AN320">
        <v>25</v>
      </c>
      <c r="AO320" s="1" t="s">
        <v>68</v>
      </c>
    </row>
    <row r="321" spans="1:41" x14ac:dyDescent="0.35">
      <c r="A321" s="2">
        <v>42793</v>
      </c>
      <c r="B321" t="s">
        <v>681</v>
      </c>
      <c r="C321">
        <v>3</v>
      </c>
      <c r="D321" t="s">
        <v>35</v>
      </c>
      <c r="E321" t="s">
        <v>49</v>
      </c>
      <c r="F321">
        <v>2</v>
      </c>
      <c r="G321">
        <v>32</v>
      </c>
      <c r="H321">
        <v>1</v>
      </c>
      <c r="I321">
        <v>1</v>
      </c>
      <c r="K321" t="s">
        <v>37</v>
      </c>
      <c r="L321" t="s">
        <v>517</v>
      </c>
      <c r="M321" s="1" t="s">
        <v>683</v>
      </c>
      <c r="N321">
        <v>1.06</v>
      </c>
      <c r="O321" s="3">
        <v>7.4999999999999997E-2</v>
      </c>
      <c r="P321" s="3">
        <v>1.0999999999999999E-2</v>
      </c>
      <c r="Q321" s="3">
        <v>0.63400000000000001</v>
      </c>
      <c r="R321" s="3">
        <v>0.66100000000000003</v>
      </c>
      <c r="S321" s="3">
        <v>0.5</v>
      </c>
      <c r="T321" s="1" t="s">
        <v>267</v>
      </c>
      <c r="U321" s="5">
        <f t="shared" si="52"/>
        <v>6</v>
      </c>
      <c r="V321" s="5">
        <f t="shared" si="53"/>
        <v>10</v>
      </c>
      <c r="W321" s="5">
        <f t="shared" si="59"/>
        <v>6</v>
      </c>
      <c r="X321" s="5">
        <f t="shared" si="60"/>
        <v>10</v>
      </c>
      <c r="Y321" s="3">
        <v>0.51700000000000002</v>
      </c>
      <c r="Z321" s="3">
        <v>0.42399999999999999</v>
      </c>
      <c r="AA321" s="3">
        <v>3.5000000000000003E-2</v>
      </c>
      <c r="AB321" s="3">
        <v>0.32100000000000001</v>
      </c>
      <c r="AC321" s="3">
        <v>0.59399999999999997</v>
      </c>
      <c r="AD321" s="1" t="s">
        <v>162</v>
      </c>
      <c r="AE321" s="5">
        <f t="shared" si="61"/>
        <v>5</v>
      </c>
      <c r="AF321" s="5">
        <f t="shared" si="62"/>
        <v>7</v>
      </c>
      <c r="AG321">
        <v>178</v>
      </c>
      <c r="AH321">
        <v>7</v>
      </c>
      <c r="AI321">
        <v>1</v>
      </c>
      <c r="AJ321">
        <v>93</v>
      </c>
      <c r="AK321">
        <f t="shared" si="54"/>
        <v>85</v>
      </c>
      <c r="AL321">
        <v>59</v>
      </c>
      <c r="AM321">
        <v>34</v>
      </c>
      <c r="AN321">
        <v>3</v>
      </c>
      <c r="AO321" s="1" t="s">
        <v>124</v>
      </c>
    </row>
    <row r="322" spans="1:41" x14ac:dyDescent="0.35">
      <c r="A322" s="2">
        <v>42793</v>
      </c>
      <c r="B322" t="s">
        <v>681</v>
      </c>
      <c r="C322">
        <v>3</v>
      </c>
      <c r="D322" t="s">
        <v>35</v>
      </c>
      <c r="E322" t="s">
        <v>54</v>
      </c>
      <c r="F322">
        <v>2</v>
      </c>
      <c r="G322">
        <v>62</v>
      </c>
      <c r="H322">
        <v>1</v>
      </c>
      <c r="I322">
        <v>1</v>
      </c>
      <c r="K322" t="s">
        <v>37</v>
      </c>
      <c r="L322" t="s">
        <v>625</v>
      </c>
      <c r="M322" s="1" t="s">
        <v>368</v>
      </c>
      <c r="N322">
        <v>1.32</v>
      </c>
      <c r="O322" s="3">
        <v>4.1000000000000002E-2</v>
      </c>
      <c r="P322" s="3">
        <v>0</v>
      </c>
      <c r="Q322" s="3">
        <v>0.71599999999999997</v>
      </c>
      <c r="R322" s="3">
        <v>0.71699999999999997</v>
      </c>
      <c r="S322" s="3">
        <v>0.61899999999999999</v>
      </c>
      <c r="T322" s="1" t="s">
        <v>136</v>
      </c>
      <c r="U322" s="5">
        <f t="shared" si="52"/>
        <v>4</v>
      </c>
      <c r="V322" s="5">
        <f t="shared" si="53"/>
        <v>6</v>
      </c>
      <c r="W322" s="5">
        <f t="shared" si="59"/>
        <v>4</v>
      </c>
      <c r="X322" s="5">
        <f t="shared" si="60"/>
        <v>6</v>
      </c>
      <c r="Y322" s="3">
        <v>0.56299999999999994</v>
      </c>
      <c r="Z322" s="3">
        <v>0.41</v>
      </c>
      <c r="AA322" s="3">
        <v>3.3000000000000002E-2</v>
      </c>
      <c r="AB322" s="3">
        <v>0.38</v>
      </c>
      <c r="AC322" s="3">
        <v>0.54500000000000004</v>
      </c>
      <c r="AD322" s="1" t="s">
        <v>122</v>
      </c>
      <c r="AE322" s="5">
        <f t="shared" si="61"/>
        <v>3</v>
      </c>
      <c r="AF322" s="5">
        <f t="shared" si="62"/>
        <v>4</v>
      </c>
      <c r="AG322">
        <v>135</v>
      </c>
      <c r="AH322">
        <v>3</v>
      </c>
      <c r="AI322">
        <v>0</v>
      </c>
      <c r="AJ322">
        <v>74</v>
      </c>
      <c r="AK322">
        <f t="shared" si="54"/>
        <v>61</v>
      </c>
      <c r="AL322">
        <v>53</v>
      </c>
      <c r="AM322">
        <v>21</v>
      </c>
      <c r="AN322">
        <v>2</v>
      </c>
      <c r="AO322" s="1" t="s">
        <v>85</v>
      </c>
    </row>
    <row r="323" spans="1:41" x14ac:dyDescent="0.35">
      <c r="A323" s="2">
        <v>42769</v>
      </c>
      <c r="B323" t="s">
        <v>684</v>
      </c>
      <c r="C323">
        <v>3</v>
      </c>
      <c r="D323" t="s">
        <v>35</v>
      </c>
      <c r="E323" t="s">
        <v>98</v>
      </c>
      <c r="F323">
        <v>2</v>
      </c>
      <c r="G323">
        <v>63</v>
      </c>
      <c r="H323">
        <v>1</v>
      </c>
      <c r="K323" t="s">
        <v>37</v>
      </c>
      <c r="L323" t="s">
        <v>65</v>
      </c>
      <c r="M323" s="1" t="s">
        <v>685</v>
      </c>
      <c r="N323">
        <v>1.1100000000000001</v>
      </c>
      <c r="O323" s="3">
        <v>3.7999999999999999E-2</v>
      </c>
      <c r="P323" s="3">
        <v>2.9000000000000001E-2</v>
      </c>
      <c r="Q323" s="3">
        <v>0.67300000000000004</v>
      </c>
      <c r="R323" s="3">
        <v>0.6</v>
      </c>
      <c r="S323" s="3">
        <v>0.47099999999999997</v>
      </c>
      <c r="T323" s="1" t="s">
        <v>334</v>
      </c>
      <c r="U323" s="5">
        <f t="shared" ref="U323:U386" si="63">IFERROR(_xlfn.NUMBERVALUE(LEFT(T323, FIND( "/", T323) - 1)),0)</f>
        <v>9</v>
      </c>
      <c r="V323" s="5">
        <f t="shared" ref="V323:V386" si="64">IFERROR(_xlfn.NUMBERVALUE(RIGHT(T323, LEN(T323) - FIND("/",T323))),0)</f>
        <v>14</v>
      </c>
      <c r="W323" s="5">
        <f t="shared" si="59"/>
        <v>9</v>
      </c>
      <c r="X323" s="5">
        <f t="shared" si="60"/>
        <v>14</v>
      </c>
      <c r="Y323" s="3">
        <v>0.52500000000000002</v>
      </c>
      <c r="Z323" s="3">
        <v>0.49</v>
      </c>
      <c r="AA323" s="3">
        <v>7.2999999999999995E-2</v>
      </c>
      <c r="AB323" s="3">
        <v>0.43099999999999999</v>
      </c>
      <c r="AC323" s="3">
        <v>0.55600000000000005</v>
      </c>
      <c r="AD323" s="1" t="s">
        <v>501</v>
      </c>
      <c r="AE323" s="5">
        <f t="shared" si="61"/>
        <v>7</v>
      </c>
      <c r="AF323" s="5">
        <f t="shared" si="62"/>
        <v>13</v>
      </c>
      <c r="AG323">
        <v>200</v>
      </c>
      <c r="AH323">
        <v>4</v>
      </c>
      <c r="AI323">
        <v>3</v>
      </c>
      <c r="AJ323">
        <v>104</v>
      </c>
      <c r="AK323">
        <f t="shared" ref="AK323:AK386" si="65">AG323-AJ323</f>
        <v>96</v>
      </c>
      <c r="AL323">
        <v>70</v>
      </c>
      <c r="AM323">
        <v>34</v>
      </c>
      <c r="AN323">
        <v>7</v>
      </c>
      <c r="AO323" s="1" t="s">
        <v>247</v>
      </c>
    </row>
    <row r="324" spans="1:41" x14ac:dyDescent="0.35">
      <c r="A324" s="2">
        <v>42751</v>
      </c>
      <c r="B324" t="s">
        <v>346</v>
      </c>
      <c r="C324">
        <v>5</v>
      </c>
      <c r="D324" t="s">
        <v>35</v>
      </c>
      <c r="E324" t="s">
        <v>128</v>
      </c>
      <c r="F324">
        <v>2</v>
      </c>
      <c r="G324">
        <v>117</v>
      </c>
      <c r="H324">
        <v>0</v>
      </c>
      <c r="I324">
        <v>2</v>
      </c>
      <c r="K324" t="s">
        <v>686</v>
      </c>
      <c r="L324" t="s">
        <v>37</v>
      </c>
      <c r="M324" s="1" t="s">
        <v>687</v>
      </c>
      <c r="N324">
        <v>1.07</v>
      </c>
      <c r="O324" s="3">
        <v>7.5999999999999998E-2</v>
      </c>
      <c r="P324" s="3">
        <v>4.9000000000000002E-2</v>
      </c>
      <c r="Q324" s="3">
        <v>0.57799999999999996</v>
      </c>
      <c r="R324" s="3">
        <v>0.72</v>
      </c>
      <c r="S324" s="3">
        <v>0.55100000000000005</v>
      </c>
      <c r="T324" s="1" t="s">
        <v>688</v>
      </c>
      <c r="U324" s="5">
        <f t="shared" si="63"/>
        <v>10</v>
      </c>
      <c r="V324" s="5">
        <f t="shared" si="64"/>
        <v>14</v>
      </c>
      <c r="W324" s="5">
        <f t="shared" si="59"/>
        <v>10</v>
      </c>
      <c r="X324" s="5">
        <f t="shared" si="60"/>
        <v>14</v>
      </c>
      <c r="Y324" s="3">
        <v>0.50900000000000001</v>
      </c>
      <c r="Z324" s="3">
        <v>0.376</v>
      </c>
      <c r="AA324" s="3">
        <v>8.7999999999999995E-2</v>
      </c>
      <c r="AB324" s="3">
        <v>0.29899999999999999</v>
      </c>
      <c r="AC324" s="3">
        <v>0.55000000000000004</v>
      </c>
      <c r="AD324" s="1" t="s">
        <v>118</v>
      </c>
      <c r="AE324" s="5">
        <f t="shared" si="61"/>
        <v>6</v>
      </c>
      <c r="AF324" s="5">
        <f t="shared" si="62"/>
        <v>15</v>
      </c>
      <c r="AG324">
        <v>379</v>
      </c>
      <c r="AH324">
        <v>14</v>
      </c>
      <c r="AI324">
        <v>9</v>
      </c>
      <c r="AJ324">
        <v>185</v>
      </c>
      <c r="AK324">
        <f t="shared" si="65"/>
        <v>194</v>
      </c>
      <c r="AL324">
        <v>107</v>
      </c>
      <c r="AM324">
        <v>78</v>
      </c>
      <c r="AN324">
        <v>17</v>
      </c>
      <c r="AO324" s="1" t="s">
        <v>689</v>
      </c>
    </row>
    <row r="325" spans="1:41" x14ac:dyDescent="0.35">
      <c r="A325" s="2">
        <v>42751</v>
      </c>
      <c r="B325" t="s">
        <v>346</v>
      </c>
      <c r="C325">
        <v>5</v>
      </c>
      <c r="D325" t="s">
        <v>35</v>
      </c>
      <c r="E325" t="s">
        <v>133</v>
      </c>
      <c r="F325">
        <v>2</v>
      </c>
      <c r="G325">
        <v>40</v>
      </c>
      <c r="H325">
        <v>1</v>
      </c>
      <c r="I325">
        <v>2</v>
      </c>
      <c r="K325" t="s">
        <v>37</v>
      </c>
      <c r="L325" t="s">
        <v>609</v>
      </c>
      <c r="M325" s="1" t="s">
        <v>690</v>
      </c>
      <c r="N325">
        <v>1.47</v>
      </c>
      <c r="O325" s="3">
        <v>2.1000000000000001E-2</v>
      </c>
      <c r="P325" s="3">
        <v>2.1000000000000001E-2</v>
      </c>
      <c r="Q325" s="3">
        <v>0.61699999999999999</v>
      </c>
      <c r="R325" s="3">
        <v>0.75900000000000001</v>
      </c>
      <c r="S325" s="3">
        <v>0.5</v>
      </c>
      <c r="T325" s="1" t="s">
        <v>71</v>
      </c>
      <c r="U325" s="5">
        <f t="shared" si="63"/>
        <v>3</v>
      </c>
      <c r="V325" s="5">
        <f t="shared" si="64"/>
        <v>5</v>
      </c>
      <c r="W325" s="5">
        <f t="shared" si="59"/>
        <v>3</v>
      </c>
      <c r="X325" s="5">
        <f t="shared" si="60"/>
        <v>5</v>
      </c>
      <c r="Y325" s="3">
        <v>0.57499999999999996</v>
      </c>
      <c r="Z325" s="3">
        <v>0.5</v>
      </c>
      <c r="AA325" s="3">
        <v>4.7E-2</v>
      </c>
      <c r="AB325" s="3">
        <v>0.4</v>
      </c>
      <c r="AC325" s="3">
        <v>0.60799999999999998</v>
      </c>
      <c r="AD325" s="1" t="s">
        <v>677</v>
      </c>
      <c r="AE325" s="5">
        <f t="shared" si="61"/>
        <v>6</v>
      </c>
      <c r="AF325" s="5">
        <f t="shared" si="62"/>
        <v>16</v>
      </c>
      <c r="AG325">
        <v>200</v>
      </c>
      <c r="AH325">
        <v>2</v>
      </c>
      <c r="AI325">
        <v>2</v>
      </c>
      <c r="AJ325">
        <v>94</v>
      </c>
      <c r="AK325">
        <f t="shared" si="65"/>
        <v>106</v>
      </c>
      <c r="AL325">
        <v>58</v>
      </c>
      <c r="AM325">
        <v>36</v>
      </c>
      <c r="AN325">
        <v>5</v>
      </c>
      <c r="AO325" s="1" t="s">
        <v>525</v>
      </c>
    </row>
    <row r="326" spans="1:41" x14ac:dyDescent="0.35">
      <c r="A326" s="2">
        <v>42737</v>
      </c>
      <c r="B326" t="s">
        <v>552</v>
      </c>
      <c r="C326">
        <v>3</v>
      </c>
      <c r="D326" t="s">
        <v>35</v>
      </c>
      <c r="E326" t="s">
        <v>61</v>
      </c>
      <c r="F326">
        <v>2</v>
      </c>
      <c r="G326">
        <v>1</v>
      </c>
      <c r="H326">
        <v>1</v>
      </c>
      <c r="I326">
        <v>2</v>
      </c>
      <c r="J326">
        <v>1</v>
      </c>
      <c r="K326" t="s">
        <v>37</v>
      </c>
      <c r="L326" t="s">
        <v>175</v>
      </c>
      <c r="M326" s="1" t="s">
        <v>691</v>
      </c>
      <c r="N326">
        <v>1.03</v>
      </c>
      <c r="O326" s="3">
        <v>1.7999999999999999E-2</v>
      </c>
      <c r="P326" s="3">
        <v>2.7E-2</v>
      </c>
      <c r="Q326" s="3">
        <v>0.71799999999999997</v>
      </c>
      <c r="R326" s="3">
        <v>0.68400000000000005</v>
      </c>
      <c r="S326" s="3">
        <v>0.61299999999999999</v>
      </c>
      <c r="T326" s="1" t="s">
        <v>162</v>
      </c>
      <c r="U326" s="5">
        <f t="shared" si="63"/>
        <v>5</v>
      </c>
      <c r="V326" s="5">
        <f t="shared" si="64"/>
        <v>7</v>
      </c>
      <c r="W326" s="5">
        <f t="shared" si="59"/>
        <v>5</v>
      </c>
      <c r="X326" s="5">
        <f t="shared" si="60"/>
        <v>7</v>
      </c>
      <c r="Y326" s="3">
        <v>0.52600000000000002</v>
      </c>
      <c r="Z326" s="3">
        <v>0.34499999999999997</v>
      </c>
      <c r="AA326" s="3">
        <v>9.5000000000000001E-2</v>
      </c>
      <c r="AB326" s="3">
        <v>0.22</v>
      </c>
      <c r="AC326" s="3">
        <v>0.52900000000000003</v>
      </c>
      <c r="AD326" s="1" t="s">
        <v>122</v>
      </c>
      <c r="AE326" s="5">
        <f t="shared" si="61"/>
        <v>3</v>
      </c>
      <c r="AF326" s="5">
        <f t="shared" si="62"/>
        <v>4</v>
      </c>
      <c r="AG326">
        <v>194</v>
      </c>
      <c r="AH326">
        <v>2</v>
      </c>
      <c r="AI326">
        <v>3</v>
      </c>
      <c r="AJ326">
        <v>110</v>
      </c>
      <c r="AK326">
        <f t="shared" si="65"/>
        <v>84</v>
      </c>
      <c r="AL326">
        <v>79</v>
      </c>
      <c r="AM326">
        <v>31</v>
      </c>
      <c r="AN326">
        <v>8</v>
      </c>
      <c r="AO326" s="1" t="s">
        <v>201</v>
      </c>
    </row>
    <row r="327" spans="1:41" x14ac:dyDescent="0.35">
      <c r="A327" s="2">
        <v>42737</v>
      </c>
      <c r="B327" t="s">
        <v>552</v>
      </c>
      <c r="C327">
        <v>3</v>
      </c>
      <c r="D327" t="s">
        <v>35</v>
      </c>
      <c r="E327" t="s">
        <v>36</v>
      </c>
      <c r="F327">
        <v>2</v>
      </c>
      <c r="G327">
        <v>42</v>
      </c>
      <c r="H327">
        <v>1</v>
      </c>
      <c r="I327">
        <v>2</v>
      </c>
      <c r="K327" t="s">
        <v>37</v>
      </c>
      <c r="L327" t="s">
        <v>609</v>
      </c>
      <c r="M327" s="1" t="s">
        <v>692</v>
      </c>
      <c r="N327">
        <v>1.1399999999999999</v>
      </c>
      <c r="O327" s="3">
        <v>3.2000000000000001E-2</v>
      </c>
      <c r="P327" s="3">
        <v>1.0999999999999999E-2</v>
      </c>
      <c r="Q327" s="3">
        <v>0.61299999999999999</v>
      </c>
      <c r="R327" s="3">
        <v>0.78900000000000003</v>
      </c>
      <c r="S327" s="3">
        <v>0.41699999999999998</v>
      </c>
      <c r="T327" s="1" t="s">
        <v>186</v>
      </c>
      <c r="U327" s="5">
        <f t="shared" si="63"/>
        <v>4</v>
      </c>
      <c r="V327" s="5">
        <f t="shared" si="64"/>
        <v>7</v>
      </c>
      <c r="W327" s="5">
        <f t="shared" si="59"/>
        <v>4</v>
      </c>
      <c r="X327" s="5">
        <f t="shared" si="60"/>
        <v>7</v>
      </c>
      <c r="Y327" s="3">
        <v>0.52100000000000002</v>
      </c>
      <c r="Z327" s="3">
        <v>0.40600000000000003</v>
      </c>
      <c r="AA327" s="3">
        <v>0.02</v>
      </c>
      <c r="AB327" s="3">
        <v>0.371</v>
      </c>
      <c r="AC327" s="3">
        <v>0.48399999999999999</v>
      </c>
      <c r="AD327" s="1" t="s">
        <v>186</v>
      </c>
      <c r="AE327" s="5">
        <f t="shared" si="61"/>
        <v>4</v>
      </c>
      <c r="AF327" s="5">
        <f t="shared" si="62"/>
        <v>7</v>
      </c>
      <c r="AG327">
        <v>194</v>
      </c>
      <c r="AH327">
        <v>3</v>
      </c>
      <c r="AI327">
        <v>1</v>
      </c>
      <c r="AJ327">
        <v>93</v>
      </c>
      <c r="AK327">
        <f t="shared" si="65"/>
        <v>101</v>
      </c>
      <c r="AL327">
        <v>57</v>
      </c>
      <c r="AM327">
        <v>36</v>
      </c>
      <c r="AN327">
        <v>2</v>
      </c>
      <c r="AO327" s="1" t="s">
        <v>522</v>
      </c>
    </row>
    <row r="328" spans="1:41" x14ac:dyDescent="0.35">
      <c r="A328" s="2">
        <v>42737</v>
      </c>
      <c r="B328" t="s">
        <v>552</v>
      </c>
      <c r="C328">
        <v>3</v>
      </c>
      <c r="D328" t="s">
        <v>35</v>
      </c>
      <c r="E328" t="s">
        <v>43</v>
      </c>
      <c r="F328">
        <v>2</v>
      </c>
      <c r="G328">
        <v>107</v>
      </c>
      <c r="H328">
        <v>1</v>
      </c>
      <c r="I328">
        <v>2</v>
      </c>
      <c r="J328" t="s">
        <v>203</v>
      </c>
      <c r="K328" t="s">
        <v>37</v>
      </c>
      <c r="L328" t="s">
        <v>693</v>
      </c>
      <c r="M328" s="1" t="s">
        <v>209</v>
      </c>
      <c r="N328">
        <v>1.53</v>
      </c>
      <c r="O328" s="3">
        <v>5.3999999999999999E-2</v>
      </c>
      <c r="P328" s="3">
        <v>5.3999999999999999E-2</v>
      </c>
      <c r="Q328" s="3">
        <v>0.625</v>
      </c>
      <c r="R328" s="3">
        <v>0.74299999999999999</v>
      </c>
      <c r="S328" s="3">
        <v>0.57099999999999995</v>
      </c>
      <c r="T328" s="1" t="s">
        <v>122</v>
      </c>
      <c r="U328" s="5">
        <f t="shared" si="63"/>
        <v>3</v>
      </c>
      <c r="V328" s="5">
        <f t="shared" si="64"/>
        <v>4</v>
      </c>
      <c r="W328" s="5">
        <f t="shared" si="59"/>
        <v>3</v>
      </c>
      <c r="X328" s="5">
        <f t="shared" si="60"/>
        <v>4</v>
      </c>
      <c r="Y328" s="3">
        <v>0.58099999999999996</v>
      </c>
      <c r="Z328" s="3">
        <v>0.49199999999999999</v>
      </c>
      <c r="AA328" s="3">
        <v>3.3000000000000002E-2</v>
      </c>
      <c r="AB328" s="3">
        <v>0.24199999999999999</v>
      </c>
      <c r="AC328" s="3">
        <v>0.78600000000000003</v>
      </c>
      <c r="AD328" s="1" t="s">
        <v>136</v>
      </c>
      <c r="AE328" s="5">
        <f t="shared" si="61"/>
        <v>4</v>
      </c>
      <c r="AF328" s="5">
        <f t="shared" si="62"/>
        <v>6</v>
      </c>
      <c r="AG328">
        <v>117</v>
      </c>
      <c r="AH328">
        <v>3</v>
      </c>
      <c r="AI328">
        <v>3</v>
      </c>
      <c r="AJ328">
        <v>56</v>
      </c>
      <c r="AK328">
        <f t="shared" si="65"/>
        <v>61</v>
      </c>
      <c r="AL328">
        <v>35</v>
      </c>
      <c r="AM328">
        <v>21</v>
      </c>
      <c r="AN328">
        <v>2</v>
      </c>
      <c r="AO328" s="1" t="s">
        <v>360</v>
      </c>
    </row>
    <row r="329" spans="1:41" x14ac:dyDescent="0.35">
      <c r="A329" s="2">
        <v>42737</v>
      </c>
      <c r="B329" t="s">
        <v>552</v>
      </c>
      <c r="C329">
        <v>3</v>
      </c>
      <c r="D329" t="s">
        <v>35</v>
      </c>
      <c r="E329" t="s">
        <v>49</v>
      </c>
      <c r="F329">
        <v>2</v>
      </c>
      <c r="G329">
        <v>71</v>
      </c>
      <c r="H329">
        <v>1</v>
      </c>
      <c r="I329">
        <v>2</v>
      </c>
      <c r="K329" t="s">
        <v>37</v>
      </c>
      <c r="L329" t="s">
        <v>601</v>
      </c>
      <c r="M329" s="1" t="s">
        <v>62</v>
      </c>
      <c r="N329">
        <v>2.61</v>
      </c>
      <c r="O329" s="3">
        <v>8.5000000000000006E-2</v>
      </c>
      <c r="P329" s="3">
        <v>2.1000000000000001E-2</v>
      </c>
      <c r="Q329" s="3">
        <v>0.70199999999999996</v>
      </c>
      <c r="R329" s="3">
        <v>0.879</v>
      </c>
      <c r="S329" s="3">
        <v>0.78600000000000003</v>
      </c>
      <c r="T329" s="1" t="s">
        <v>57</v>
      </c>
      <c r="U329" s="5">
        <f t="shared" si="63"/>
        <v>0</v>
      </c>
      <c r="V329" s="5">
        <f t="shared" si="64"/>
        <v>0</v>
      </c>
      <c r="W329" s="5">
        <f t="shared" si="59"/>
        <v>0</v>
      </c>
      <c r="X329" s="5">
        <f t="shared" si="60"/>
        <v>0</v>
      </c>
      <c r="Y329" s="3">
        <v>0.60399999999999998</v>
      </c>
      <c r="Z329" s="3">
        <v>0.38900000000000001</v>
      </c>
      <c r="AA329" s="3">
        <v>7.3999999999999996E-2</v>
      </c>
      <c r="AB329" s="3">
        <v>0.35299999999999998</v>
      </c>
      <c r="AC329" s="3">
        <v>0.45</v>
      </c>
      <c r="AD329" s="1" t="s">
        <v>75</v>
      </c>
      <c r="AE329" s="5">
        <f t="shared" si="61"/>
        <v>2</v>
      </c>
      <c r="AF329" s="5">
        <f t="shared" si="62"/>
        <v>2</v>
      </c>
      <c r="AG329">
        <v>101</v>
      </c>
      <c r="AH329">
        <v>4</v>
      </c>
      <c r="AI329">
        <v>1</v>
      </c>
      <c r="AJ329">
        <v>47</v>
      </c>
      <c r="AK329">
        <f t="shared" si="65"/>
        <v>54</v>
      </c>
      <c r="AL329">
        <v>33</v>
      </c>
      <c r="AM329">
        <v>14</v>
      </c>
      <c r="AN329">
        <v>4</v>
      </c>
      <c r="AO329" s="1" t="s">
        <v>77</v>
      </c>
    </row>
    <row r="330" spans="1:41" x14ac:dyDescent="0.35">
      <c r="A330" s="2">
        <v>42737</v>
      </c>
      <c r="B330" t="s">
        <v>552</v>
      </c>
      <c r="C330">
        <v>3</v>
      </c>
      <c r="D330" t="s">
        <v>35</v>
      </c>
      <c r="E330" t="s">
        <v>54</v>
      </c>
      <c r="F330">
        <v>2</v>
      </c>
      <c r="G330">
        <v>63</v>
      </c>
      <c r="H330">
        <v>1</v>
      </c>
      <c r="I330">
        <v>2</v>
      </c>
      <c r="K330" t="s">
        <v>37</v>
      </c>
      <c r="L330" t="s">
        <v>220</v>
      </c>
      <c r="M330" s="1" t="s">
        <v>571</v>
      </c>
      <c r="N330">
        <v>1.58</v>
      </c>
      <c r="O330" s="3">
        <v>7.2999999999999995E-2</v>
      </c>
      <c r="P330" s="3">
        <v>7.2999999999999995E-2</v>
      </c>
      <c r="Q330" s="3">
        <v>0.70899999999999996</v>
      </c>
      <c r="R330" s="3">
        <v>0.84599999999999997</v>
      </c>
      <c r="S330" s="3">
        <v>0.375</v>
      </c>
      <c r="T330" s="1" t="s">
        <v>71</v>
      </c>
      <c r="U330" s="5">
        <f t="shared" si="63"/>
        <v>3</v>
      </c>
      <c r="V330" s="5">
        <f t="shared" si="64"/>
        <v>5</v>
      </c>
      <c r="W330" s="5">
        <f t="shared" si="59"/>
        <v>3</v>
      </c>
      <c r="X330" s="5">
        <f t="shared" si="60"/>
        <v>5</v>
      </c>
      <c r="Y330" s="3">
        <v>0.56599999999999995</v>
      </c>
      <c r="Z330" s="3">
        <v>0.45900000000000002</v>
      </c>
      <c r="AA330" s="3">
        <v>0.122</v>
      </c>
      <c r="AB330" s="3">
        <v>0.36599999999999999</v>
      </c>
      <c r="AC330" s="3">
        <v>0.57599999999999996</v>
      </c>
      <c r="AD330" s="1" t="s">
        <v>154</v>
      </c>
      <c r="AE330" s="5">
        <f t="shared" si="61"/>
        <v>4</v>
      </c>
      <c r="AF330" s="5">
        <f t="shared" si="62"/>
        <v>9</v>
      </c>
      <c r="AG330">
        <v>129</v>
      </c>
      <c r="AH330">
        <v>4</v>
      </c>
      <c r="AI330">
        <v>4</v>
      </c>
      <c r="AJ330">
        <v>55</v>
      </c>
      <c r="AK330">
        <f t="shared" si="65"/>
        <v>74</v>
      </c>
      <c r="AL330">
        <v>39</v>
      </c>
      <c r="AM330">
        <v>16</v>
      </c>
      <c r="AN330">
        <v>9</v>
      </c>
      <c r="AO330" s="1" t="s">
        <v>96</v>
      </c>
    </row>
    <row r="331" spans="1:41" x14ac:dyDescent="0.35">
      <c r="A331" s="2">
        <v>42688</v>
      </c>
      <c r="B331" t="s">
        <v>227</v>
      </c>
      <c r="C331">
        <v>3</v>
      </c>
      <c r="D331" t="s">
        <v>35</v>
      </c>
      <c r="E331" t="s">
        <v>61</v>
      </c>
      <c r="F331">
        <v>2</v>
      </c>
      <c r="G331">
        <v>1</v>
      </c>
      <c r="H331">
        <v>0</v>
      </c>
      <c r="I331">
        <v>2</v>
      </c>
      <c r="J331">
        <v>1</v>
      </c>
      <c r="K331" t="s">
        <v>175</v>
      </c>
      <c r="L331" t="s">
        <v>37</v>
      </c>
      <c r="M331" s="1" t="s">
        <v>62</v>
      </c>
      <c r="N331">
        <v>0.82</v>
      </c>
      <c r="O331" s="3">
        <v>1.6E-2</v>
      </c>
      <c r="P331" s="3">
        <v>0</v>
      </c>
      <c r="Q331" s="3">
        <v>0.72099999999999997</v>
      </c>
      <c r="R331" s="3">
        <v>0.59099999999999997</v>
      </c>
      <c r="S331" s="3">
        <v>0.64700000000000002</v>
      </c>
      <c r="T331" s="1" t="s">
        <v>250</v>
      </c>
      <c r="U331" s="5">
        <f t="shared" si="63"/>
        <v>6</v>
      </c>
      <c r="V331" s="5">
        <f t="shared" si="64"/>
        <v>9</v>
      </c>
      <c r="W331" s="5">
        <f t="shared" si="59"/>
        <v>6</v>
      </c>
      <c r="X331" s="5">
        <f t="shared" si="60"/>
        <v>9</v>
      </c>
      <c r="Y331" s="3">
        <v>0.46700000000000003</v>
      </c>
      <c r="Z331" s="3">
        <v>0.32200000000000001</v>
      </c>
      <c r="AA331" s="3">
        <v>5.0999999999999997E-2</v>
      </c>
      <c r="AB331" s="3">
        <v>0.156</v>
      </c>
      <c r="AC331" s="3">
        <v>0.51900000000000002</v>
      </c>
      <c r="AD331" s="1" t="s">
        <v>84</v>
      </c>
      <c r="AE331" s="5">
        <f t="shared" si="61"/>
        <v>1</v>
      </c>
      <c r="AF331" s="5">
        <f t="shared" si="62"/>
        <v>1</v>
      </c>
      <c r="AG331">
        <v>120</v>
      </c>
      <c r="AH331">
        <v>1</v>
      </c>
      <c r="AI331">
        <v>0</v>
      </c>
      <c r="AJ331">
        <v>61</v>
      </c>
      <c r="AK331">
        <f t="shared" si="65"/>
        <v>59</v>
      </c>
      <c r="AL331">
        <v>44</v>
      </c>
      <c r="AM331">
        <v>17</v>
      </c>
      <c r="AN331">
        <v>3</v>
      </c>
      <c r="AO331" s="1" t="s">
        <v>59</v>
      </c>
    </row>
    <row r="332" spans="1:41" x14ac:dyDescent="0.35">
      <c r="A332" s="2">
        <v>42688</v>
      </c>
      <c r="B332" t="s">
        <v>227</v>
      </c>
      <c r="C332">
        <v>3</v>
      </c>
      <c r="D332" t="s">
        <v>35</v>
      </c>
      <c r="E332" t="s">
        <v>36</v>
      </c>
      <c r="F332">
        <v>2</v>
      </c>
      <c r="G332">
        <v>5</v>
      </c>
      <c r="H332">
        <v>1</v>
      </c>
      <c r="I332">
        <v>2</v>
      </c>
      <c r="J332">
        <v>5</v>
      </c>
      <c r="K332" t="s">
        <v>37</v>
      </c>
      <c r="L332" t="s">
        <v>260</v>
      </c>
      <c r="M332" s="1" t="s">
        <v>79</v>
      </c>
      <c r="N332">
        <v>1.89</v>
      </c>
      <c r="O332" s="3">
        <v>6.8000000000000005E-2</v>
      </c>
      <c r="P332" s="3">
        <v>2.3E-2</v>
      </c>
      <c r="Q332" s="3">
        <v>0.63600000000000001</v>
      </c>
      <c r="R332" s="3">
        <v>0.82099999999999995</v>
      </c>
      <c r="S332" s="3">
        <v>0.438</v>
      </c>
      <c r="T332" s="1" t="s">
        <v>88</v>
      </c>
      <c r="U332" s="5">
        <f t="shared" si="63"/>
        <v>2</v>
      </c>
      <c r="V332" s="5">
        <f t="shared" si="64"/>
        <v>3</v>
      </c>
      <c r="W332" s="5">
        <f t="shared" si="59"/>
        <v>2</v>
      </c>
      <c r="X332" s="5">
        <f t="shared" si="60"/>
        <v>3</v>
      </c>
      <c r="Y332" s="3">
        <v>0.63600000000000001</v>
      </c>
      <c r="Z332" s="3">
        <v>0.6</v>
      </c>
      <c r="AA332" s="3">
        <v>7.2999999999999995E-2</v>
      </c>
      <c r="AB332" s="3">
        <v>0.48599999999999999</v>
      </c>
      <c r="AC332" s="3">
        <v>0.8</v>
      </c>
      <c r="AD332" s="1" t="s">
        <v>507</v>
      </c>
      <c r="AE332" s="5">
        <f t="shared" si="61"/>
        <v>6</v>
      </c>
      <c r="AF332" s="5">
        <f t="shared" si="62"/>
        <v>11</v>
      </c>
      <c r="AG332">
        <v>99</v>
      </c>
      <c r="AH332">
        <v>3</v>
      </c>
      <c r="AI332">
        <v>1</v>
      </c>
      <c r="AJ332">
        <v>44</v>
      </c>
      <c r="AK332">
        <f t="shared" si="65"/>
        <v>55</v>
      </c>
      <c r="AL332">
        <v>28</v>
      </c>
      <c r="AM332">
        <v>16</v>
      </c>
      <c r="AN332">
        <v>4</v>
      </c>
      <c r="AO332" s="1" t="s">
        <v>235</v>
      </c>
    </row>
    <row r="333" spans="1:41" x14ac:dyDescent="0.35">
      <c r="A333" s="2">
        <v>42688</v>
      </c>
      <c r="B333" t="s">
        <v>227</v>
      </c>
      <c r="C333">
        <v>3</v>
      </c>
      <c r="D333" t="s">
        <v>35</v>
      </c>
      <c r="E333" t="s">
        <v>98</v>
      </c>
      <c r="F333">
        <v>2</v>
      </c>
      <c r="G333">
        <v>9</v>
      </c>
      <c r="H333">
        <v>1</v>
      </c>
      <c r="I333">
        <v>2</v>
      </c>
      <c r="J333">
        <v>8</v>
      </c>
      <c r="K333" t="s">
        <v>37</v>
      </c>
      <c r="L333" t="s">
        <v>365</v>
      </c>
      <c r="M333" s="1" t="s">
        <v>694</v>
      </c>
      <c r="N333">
        <v>1.67</v>
      </c>
      <c r="O333" s="3">
        <v>3.7999999999999999E-2</v>
      </c>
      <c r="P333" s="3">
        <v>0</v>
      </c>
      <c r="Q333" s="3">
        <v>0.67500000000000004</v>
      </c>
      <c r="R333" s="3">
        <v>0.72199999999999998</v>
      </c>
      <c r="S333" s="3">
        <v>0.76900000000000002</v>
      </c>
      <c r="T333" s="1" t="s">
        <v>84</v>
      </c>
      <c r="U333" s="5">
        <f t="shared" si="63"/>
        <v>1</v>
      </c>
      <c r="V333" s="5">
        <f t="shared" si="64"/>
        <v>1</v>
      </c>
      <c r="W333" s="5">
        <f t="shared" si="59"/>
        <v>1</v>
      </c>
      <c r="X333" s="5">
        <f t="shared" si="60"/>
        <v>1</v>
      </c>
      <c r="Y333" s="3">
        <v>0.57399999999999995</v>
      </c>
      <c r="Z333" s="3">
        <v>0.438</v>
      </c>
      <c r="AA333" s="3">
        <v>4.2000000000000003E-2</v>
      </c>
      <c r="AB333" s="3">
        <v>0.32800000000000001</v>
      </c>
      <c r="AC333" s="3">
        <v>0.65600000000000003</v>
      </c>
      <c r="AD333" s="1" t="s">
        <v>107</v>
      </c>
      <c r="AE333" s="5">
        <f t="shared" si="61"/>
        <v>5</v>
      </c>
      <c r="AF333" s="5">
        <f t="shared" si="62"/>
        <v>6</v>
      </c>
      <c r="AG333">
        <v>176</v>
      </c>
      <c r="AH333">
        <v>3</v>
      </c>
      <c r="AI333">
        <v>0</v>
      </c>
      <c r="AJ333">
        <v>80</v>
      </c>
      <c r="AK333">
        <f t="shared" si="65"/>
        <v>96</v>
      </c>
      <c r="AL333">
        <v>54</v>
      </c>
      <c r="AM333">
        <v>26</v>
      </c>
      <c r="AN333">
        <v>4</v>
      </c>
      <c r="AO333" s="1" t="s">
        <v>469</v>
      </c>
    </row>
    <row r="334" spans="1:41" x14ac:dyDescent="0.35">
      <c r="A334" s="2">
        <v>42688</v>
      </c>
      <c r="B334" t="s">
        <v>227</v>
      </c>
      <c r="C334">
        <v>3</v>
      </c>
      <c r="D334" t="s">
        <v>35</v>
      </c>
      <c r="E334" t="s">
        <v>98</v>
      </c>
      <c r="F334">
        <v>2</v>
      </c>
      <c r="G334">
        <v>11</v>
      </c>
      <c r="H334">
        <v>1</v>
      </c>
      <c r="I334">
        <v>2</v>
      </c>
      <c r="J334">
        <v>9</v>
      </c>
      <c r="K334" t="s">
        <v>37</v>
      </c>
      <c r="L334" t="s">
        <v>473</v>
      </c>
      <c r="M334" s="1" t="s">
        <v>431</v>
      </c>
      <c r="N334">
        <v>1.52</v>
      </c>
      <c r="O334" s="3">
        <v>5.2999999999999999E-2</v>
      </c>
      <c r="P334" s="3">
        <v>7.0000000000000007E-2</v>
      </c>
      <c r="Q334" s="3">
        <v>0.61399999999999999</v>
      </c>
      <c r="R334" s="3">
        <v>0.82899999999999996</v>
      </c>
      <c r="S334" s="3">
        <v>0.36399999999999999</v>
      </c>
      <c r="T334" s="1" t="s">
        <v>84</v>
      </c>
      <c r="U334" s="5">
        <f t="shared" si="63"/>
        <v>1</v>
      </c>
      <c r="V334" s="5">
        <f t="shared" si="64"/>
        <v>1</v>
      </c>
      <c r="W334" s="5">
        <f t="shared" si="59"/>
        <v>1</v>
      </c>
      <c r="X334" s="5">
        <f t="shared" si="60"/>
        <v>1</v>
      </c>
      <c r="Y334" s="3">
        <v>0.59599999999999997</v>
      </c>
      <c r="Z334" s="3">
        <v>0.53200000000000003</v>
      </c>
      <c r="AA334" s="3">
        <v>2.1000000000000001E-2</v>
      </c>
      <c r="AB334" s="3">
        <v>0.40899999999999997</v>
      </c>
      <c r="AC334" s="3">
        <v>0.64</v>
      </c>
      <c r="AD334" s="1" t="s">
        <v>136</v>
      </c>
      <c r="AE334" s="5">
        <f t="shared" si="61"/>
        <v>4</v>
      </c>
      <c r="AF334" s="5">
        <f t="shared" si="62"/>
        <v>6</v>
      </c>
      <c r="AG334">
        <v>104</v>
      </c>
      <c r="AH334">
        <v>3</v>
      </c>
      <c r="AI334">
        <v>4</v>
      </c>
      <c r="AJ334">
        <v>57</v>
      </c>
      <c r="AK334">
        <f t="shared" si="65"/>
        <v>47</v>
      </c>
      <c r="AL334">
        <v>35</v>
      </c>
      <c r="AM334">
        <v>22</v>
      </c>
      <c r="AN334">
        <v>1</v>
      </c>
      <c r="AO334" s="1" t="s">
        <v>454</v>
      </c>
    </row>
    <row r="335" spans="1:41" x14ac:dyDescent="0.35">
      <c r="A335" s="2">
        <v>42688</v>
      </c>
      <c r="B335" t="s">
        <v>227</v>
      </c>
      <c r="C335">
        <v>3</v>
      </c>
      <c r="D335" t="s">
        <v>35</v>
      </c>
      <c r="E335" t="s">
        <v>98</v>
      </c>
      <c r="F335">
        <v>2</v>
      </c>
      <c r="G335">
        <v>4</v>
      </c>
      <c r="H335">
        <v>1</v>
      </c>
      <c r="I335">
        <v>2</v>
      </c>
      <c r="J335">
        <v>4</v>
      </c>
      <c r="K335" t="s">
        <v>37</v>
      </c>
      <c r="L335" t="s">
        <v>351</v>
      </c>
      <c r="M335" s="1" t="s">
        <v>695</v>
      </c>
      <c r="N335">
        <v>0.98</v>
      </c>
      <c r="O335" s="3">
        <v>2.1999999999999999E-2</v>
      </c>
      <c r="P335" s="3">
        <v>2.1999999999999999E-2</v>
      </c>
      <c r="Q335" s="3">
        <v>0.64400000000000002</v>
      </c>
      <c r="R335" s="3">
        <v>0.72399999999999998</v>
      </c>
      <c r="S335" s="3">
        <v>0.46899999999999997</v>
      </c>
      <c r="T335" s="1" t="s">
        <v>162</v>
      </c>
      <c r="U335" s="5">
        <f t="shared" si="63"/>
        <v>5</v>
      </c>
      <c r="V335" s="5">
        <f t="shared" si="64"/>
        <v>7</v>
      </c>
      <c r="W335" s="5">
        <f t="shared" si="59"/>
        <v>5</v>
      </c>
      <c r="X335" s="5">
        <f t="shared" si="60"/>
        <v>7</v>
      </c>
      <c r="Y335" s="3">
        <v>0.50600000000000001</v>
      </c>
      <c r="Z335" s="3">
        <v>0.35899999999999999</v>
      </c>
      <c r="AA335" s="3">
        <v>0.17899999999999999</v>
      </c>
      <c r="AB335" s="3">
        <v>0.156</v>
      </c>
      <c r="AC335" s="3">
        <v>0.63600000000000001</v>
      </c>
      <c r="AD335" s="1" t="s">
        <v>75</v>
      </c>
      <c r="AE335" s="5">
        <f t="shared" si="61"/>
        <v>2</v>
      </c>
      <c r="AF335" s="5">
        <f t="shared" si="62"/>
        <v>2</v>
      </c>
      <c r="AG335">
        <v>168</v>
      </c>
      <c r="AH335">
        <v>2</v>
      </c>
      <c r="AI335">
        <v>2</v>
      </c>
      <c r="AJ335">
        <v>90</v>
      </c>
      <c r="AK335">
        <f t="shared" si="65"/>
        <v>78</v>
      </c>
      <c r="AL335">
        <v>58</v>
      </c>
      <c r="AM335">
        <v>32</v>
      </c>
      <c r="AN335">
        <v>14</v>
      </c>
      <c r="AO335" s="1" t="s">
        <v>696</v>
      </c>
    </row>
    <row r="336" spans="1:41" x14ac:dyDescent="0.35">
      <c r="A336" s="2">
        <v>42674</v>
      </c>
      <c r="B336" t="s">
        <v>236</v>
      </c>
      <c r="C336">
        <v>3</v>
      </c>
      <c r="D336" t="s">
        <v>35</v>
      </c>
      <c r="E336" t="s">
        <v>43</v>
      </c>
      <c r="F336">
        <v>1</v>
      </c>
      <c r="G336">
        <v>10</v>
      </c>
      <c r="H336">
        <v>0</v>
      </c>
      <c r="I336">
        <v>1</v>
      </c>
      <c r="J336">
        <v>9</v>
      </c>
      <c r="K336" t="s">
        <v>83</v>
      </c>
      <c r="L336" t="s">
        <v>37</v>
      </c>
      <c r="M336" s="1" t="s">
        <v>697</v>
      </c>
      <c r="N336">
        <v>0.89</v>
      </c>
      <c r="O336" s="3">
        <v>4.2000000000000003E-2</v>
      </c>
      <c r="P336" s="3">
        <v>2.8000000000000001E-2</v>
      </c>
      <c r="Q336" s="3">
        <v>0.60599999999999998</v>
      </c>
      <c r="R336" s="3">
        <v>0.69799999999999995</v>
      </c>
      <c r="S336" s="3">
        <v>0.46400000000000002</v>
      </c>
      <c r="T336" s="1" t="s">
        <v>80</v>
      </c>
      <c r="U336" s="5">
        <f t="shared" si="63"/>
        <v>5</v>
      </c>
      <c r="V336" s="5">
        <f t="shared" si="64"/>
        <v>8</v>
      </c>
      <c r="W336" s="5">
        <f t="shared" si="59"/>
        <v>5</v>
      </c>
      <c r="X336" s="5">
        <f t="shared" si="60"/>
        <v>8</v>
      </c>
      <c r="Y336" s="3">
        <v>0.47899999999999998</v>
      </c>
      <c r="Z336" s="3">
        <v>0.35199999999999998</v>
      </c>
      <c r="AA336" s="3">
        <v>0.127</v>
      </c>
      <c r="AB336" s="3">
        <v>0.23799999999999999</v>
      </c>
      <c r="AC336" s="3">
        <v>0.51700000000000002</v>
      </c>
      <c r="AD336" s="1" t="s">
        <v>63</v>
      </c>
      <c r="AE336" s="5">
        <f t="shared" si="61"/>
        <v>2</v>
      </c>
      <c r="AF336" s="5">
        <f t="shared" si="62"/>
        <v>5</v>
      </c>
      <c r="AG336">
        <v>142</v>
      </c>
      <c r="AH336">
        <v>3</v>
      </c>
      <c r="AI336">
        <v>2</v>
      </c>
      <c r="AJ336">
        <v>71</v>
      </c>
      <c r="AK336">
        <f t="shared" si="65"/>
        <v>71</v>
      </c>
      <c r="AL336">
        <v>43</v>
      </c>
      <c r="AM336">
        <v>28</v>
      </c>
      <c r="AN336">
        <v>9</v>
      </c>
      <c r="AO336" s="1" t="s">
        <v>698</v>
      </c>
    </row>
    <row r="337" spans="1:41" x14ac:dyDescent="0.35">
      <c r="A337" s="2">
        <v>42674</v>
      </c>
      <c r="B337" t="s">
        <v>236</v>
      </c>
      <c r="C337">
        <v>3</v>
      </c>
      <c r="D337" t="s">
        <v>35</v>
      </c>
      <c r="E337" t="s">
        <v>49</v>
      </c>
      <c r="F337">
        <v>1</v>
      </c>
      <c r="G337">
        <v>18</v>
      </c>
      <c r="H337">
        <v>1</v>
      </c>
      <c r="I337">
        <v>1</v>
      </c>
      <c r="J337">
        <v>14</v>
      </c>
      <c r="K337" t="s">
        <v>37</v>
      </c>
      <c r="L337" t="s">
        <v>460</v>
      </c>
      <c r="M337" s="1" t="s">
        <v>565</v>
      </c>
      <c r="N337">
        <v>1.19</v>
      </c>
      <c r="O337" s="3">
        <v>5.2999999999999999E-2</v>
      </c>
      <c r="P337" s="3">
        <v>5.2999999999999999E-2</v>
      </c>
      <c r="Q337" s="3">
        <v>0.63800000000000001</v>
      </c>
      <c r="R337" s="3">
        <v>0.73299999999999998</v>
      </c>
      <c r="S337" s="3">
        <v>0.47099999999999997</v>
      </c>
      <c r="T337" s="1" t="s">
        <v>189</v>
      </c>
      <c r="U337" s="5">
        <f t="shared" si="63"/>
        <v>6</v>
      </c>
      <c r="V337" s="5">
        <f t="shared" si="64"/>
        <v>8</v>
      </c>
      <c r="W337" s="5">
        <f t="shared" si="59"/>
        <v>6</v>
      </c>
      <c r="X337" s="5">
        <f t="shared" si="60"/>
        <v>8</v>
      </c>
      <c r="Y337" s="3">
        <v>0.53400000000000003</v>
      </c>
      <c r="Z337" s="3">
        <v>0.432</v>
      </c>
      <c r="AA337" s="3">
        <v>6.3E-2</v>
      </c>
      <c r="AB337" s="3">
        <v>0.28799999999999998</v>
      </c>
      <c r="AC337" s="3">
        <v>0.60499999999999998</v>
      </c>
      <c r="AD337" s="1" t="s">
        <v>136</v>
      </c>
      <c r="AE337" s="5">
        <f t="shared" si="61"/>
        <v>4</v>
      </c>
      <c r="AF337" s="5">
        <f t="shared" si="62"/>
        <v>6</v>
      </c>
      <c r="AG337">
        <v>189</v>
      </c>
      <c r="AH337">
        <v>5</v>
      </c>
      <c r="AI337">
        <v>5</v>
      </c>
      <c r="AJ337">
        <v>94</v>
      </c>
      <c r="AK337">
        <f t="shared" si="65"/>
        <v>95</v>
      </c>
      <c r="AL337">
        <v>60</v>
      </c>
      <c r="AM337">
        <v>34</v>
      </c>
      <c r="AN337">
        <v>6</v>
      </c>
      <c r="AO337" s="1" t="s">
        <v>388</v>
      </c>
    </row>
    <row r="338" spans="1:41" x14ac:dyDescent="0.35">
      <c r="A338" s="2">
        <v>42674</v>
      </c>
      <c r="B338" t="s">
        <v>236</v>
      </c>
      <c r="C338">
        <v>3</v>
      </c>
      <c r="D338" t="s">
        <v>35</v>
      </c>
      <c r="E338" t="s">
        <v>54</v>
      </c>
      <c r="F338">
        <v>1</v>
      </c>
      <c r="G338">
        <v>34</v>
      </c>
      <c r="H338">
        <v>1</v>
      </c>
      <c r="I338">
        <v>1</v>
      </c>
      <c r="K338" t="s">
        <v>37</v>
      </c>
      <c r="L338" t="s">
        <v>699</v>
      </c>
      <c r="M338" s="1" t="s">
        <v>62</v>
      </c>
      <c r="N338">
        <v>1.75</v>
      </c>
      <c r="O338" s="3">
        <v>5.5E-2</v>
      </c>
      <c r="P338" s="3">
        <v>7.2999999999999995E-2</v>
      </c>
      <c r="Q338" s="3">
        <v>0.58199999999999996</v>
      </c>
      <c r="R338" s="3">
        <v>0.90600000000000003</v>
      </c>
      <c r="S338" s="3">
        <v>0.60899999999999999</v>
      </c>
      <c r="T338" s="1" t="s">
        <v>84</v>
      </c>
      <c r="U338" s="5">
        <f t="shared" si="63"/>
        <v>1</v>
      </c>
      <c r="V338" s="5">
        <f t="shared" si="64"/>
        <v>1</v>
      </c>
      <c r="W338" s="5">
        <f t="shared" si="59"/>
        <v>1</v>
      </c>
      <c r="X338" s="5">
        <f t="shared" si="60"/>
        <v>1</v>
      </c>
      <c r="Y338" s="3">
        <v>0.56799999999999995</v>
      </c>
      <c r="Z338" s="3">
        <v>0.38100000000000001</v>
      </c>
      <c r="AA338" s="3">
        <v>7.9000000000000001E-2</v>
      </c>
      <c r="AB338" s="3">
        <v>0.16700000000000001</v>
      </c>
      <c r="AC338" s="3">
        <v>0.66700000000000004</v>
      </c>
      <c r="AD338" s="1" t="s">
        <v>108</v>
      </c>
      <c r="AE338" s="5">
        <f t="shared" si="61"/>
        <v>2</v>
      </c>
      <c r="AF338" s="5">
        <f t="shared" si="62"/>
        <v>4</v>
      </c>
      <c r="AG338">
        <v>118</v>
      </c>
      <c r="AH338">
        <v>3</v>
      </c>
      <c r="AI338">
        <v>4</v>
      </c>
      <c r="AJ338">
        <v>55</v>
      </c>
      <c r="AK338">
        <f t="shared" si="65"/>
        <v>63</v>
      </c>
      <c r="AL338">
        <v>32</v>
      </c>
      <c r="AM338">
        <v>23</v>
      </c>
      <c r="AN338">
        <v>5</v>
      </c>
      <c r="AO338" s="1" t="s">
        <v>558</v>
      </c>
    </row>
    <row r="339" spans="1:41" x14ac:dyDescent="0.35">
      <c r="A339" s="2">
        <v>42653</v>
      </c>
      <c r="B339" t="s">
        <v>467</v>
      </c>
      <c r="C339">
        <v>3</v>
      </c>
      <c r="D339" t="s">
        <v>35</v>
      </c>
      <c r="E339" t="s">
        <v>36</v>
      </c>
      <c r="F339">
        <v>1</v>
      </c>
      <c r="G339">
        <v>19</v>
      </c>
      <c r="H339">
        <v>0</v>
      </c>
      <c r="I339">
        <v>1</v>
      </c>
      <c r="J339">
        <v>15</v>
      </c>
      <c r="K339" t="s">
        <v>421</v>
      </c>
      <c r="L339" t="s">
        <v>37</v>
      </c>
      <c r="M339" s="1" t="s">
        <v>537</v>
      </c>
      <c r="N339">
        <v>1</v>
      </c>
      <c r="O339" s="3">
        <v>6.7000000000000004E-2</v>
      </c>
      <c r="P339" s="3">
        <v>3.3000000000000002E-2</v>
      </c>
      <c r="Q339" s="3">
        <v>0.66700000000000004</v>
      </c>
      <c r="R339" s="3">
        <v>0.625</v>
      </c>
      <c r="S339" s="3">
        <v>0.5</v>
      </c>
      <c r="T339" s="1" t="s">
        <v>58</v>
      </c>
      <c r="U339" s="5">
        <f t="shared" si="63"/>
        <v>1</v>
      </c>
      <c r="V339" s="5">
        <f t="shared" si="64"/>
        <v>5</v>
      </c>
      <c r="W339" s="5">
        <f t="shared" si="59"/>
        <v>1</v>
      </c>
      <c r="X339" s="5">
        <f t="shared" si="60"/>
        <v>5</v>
      </c>
      <c r="Y339" s="3">
        <v>0.48599999999999999</v>
      </c>
      <c r="Z339" s="3">
        <v>0.41899999999999998</v>
      </c>
      <c r="AA339" s="3">
        <v>5.8000000000000003E-2</v>
      </c>
      <c r="AB339" s="3">
        <v>0.35699999999999998</v>
      </c>
      <c r="AC339" s="3">
        <v>0.53300000000000003</v>
      </c>
      <c r="AD339" s="1" t="s">
        <v>570</v>
      </c>
      <c r="AE339" s="5">
        <f t="shared" si="61"/>
        <v>2</v>
      </c>
      <c r="AF339" s="5">
        <f t="shared" si="62"/>
        <v>9</v>
      </c>
      <c r="AG339">
        <v>146</v>
      </c>
      <c r="AH339">
        <v>4</v>
      </c>
      <c r="AI339">
        <v>2</v>
      </c>
      <c r="AJ339">
        <v>60</v>
      </c>
      <c r="AK339">
        <f t="shared" si="65"/>
        <v>86</v>
      </c>
      <c r="AL339">
        <v>40</v>
      </c>
      <c r="AM339">
        <v>20</v>
      </c>
      <c r="AN339">
        <v>5</v>
      </c>
      <c r="AO339" s="1" t="s">
        <v>700</v>
      </c>
    </row>
    <row r="340" spans="1:41" x14ac:dyDescent="0.35">
      <c r="A340" s="2">
        <v>42653</v>
      </c>
      <c r="B340" t="s">
        <v>467</v>
      </c>
      <c r="C340">
        <v>3</v>
      </c>
      <c r="D340" t="s">
        <v>35</v>
      </c>
      <c r="E340" t="s">
        <v>43</v>
      </c>
      <c r="F340">
        <v>1</v>
      </c>
      <c r="G340">
        <v>110</v>
      </c>
      <c r="H340">
        <v>1</v>
      </c>
      <c r="I340">
        <v>1</v>
      </c>
      <c r="J340" t="s">
        <v>203</v>
      </c>
      <c r="K340" t="s">
        <v>37</v>
      </c>
      <c r="L340" t="s">
        <v>701</v>
      </c>
      <c r="M340" s="1" t="s">
        <v>702</v>
      </c>
      <c r="N340">
        <v>1.02</v>
      </c>
      <c r="O340" s="3">
        <v>3.9E-2</v>
      </c>
      <c r="P340" s="3">
        <v>5.8000000000000003E-2</v>
      </c>
      <c r="Q340" s="3">
        <v>0.53400000000000003</v>
      </c>
      <c r="R340" s="3">
        <v>0.745</v>
      </c>
      <c r="S340" s="3">
        <v>0.5</v>
      </c>
      <c r="T340" s="1" t="s">
        <v>117</v>
      </c>
      <c r="U340" s="5">
        <f t="shared" si="63"/>
        <v>5</v>
      </c>
      <c r="V340" s="5">
        <f t="shared" si="64"/>
        <v>9</v>
      </c>
      <c r="W340" s="5">
        <f t="shared" si="59"/>
        <v>5</v>
      </c>
      <c r="X340" s="5">
        <f t="shared" si="60"/>
        <v>9</v>
      </c>
      <c r="Y340" s="3">
        <v>0.51300000000000001</v>
      </c>
      <c r="Z340" s="3">
        <v>0.375</v>
      </c>
      <c r="AA340" s="3">
        <v>9.0999999999999998E-2</v>
      </c>
      <c r="AB340" s="3">
        <v>0.28599999999999998</v>
      </c>
      <c r="AC340" s="3">
        <v>0.6</v>
      </c>
      <c r="AD340" s="1" t="s">
        <v>399</v>
      </c>
      <c r="AE340" s="5">
        <f t="shared" si="61"/>
        <v>3</v>
      </c>
      <c r="AF340" s="5">
        <f t="shared" si="62"/>
        <v>9</v>
      </c>
      <c r="AG340">
        <v>191</v>
      </c>
      <c r="AH340">
        <v>4</v>
      </c>
      <c r="AI340">
        <v>6</v>
      </c>
      <c r="AJ340">
        <v>103</v>
      </c>
      <c r="AK340">
        <f t="shared" si="65"/>
        <v>88</v>
      </c>
      <c r="AL340">
        <v>55</v>
      </c>
      <c r="AM340">
        <v>48</v>
      </c>
      <c r="AN340">
        <v>8</v>
      </c>
      <c r="AO340" s="1" t="s">
        <v>525</v>
      </c>
    </row>
    <row r="341" spans="1:41" x14ac:dyDescent="0.35">
      <c r="A341" s="2">
        <v>42653</v>
      </c>
      <c r="B341" t="s">
        <v>467</v>
      </c>
      <c r="C341">
        <v>3</v>
      </c>
      <c r="D341" t="s">
        <v>35</v>
      </c>
      <c r="E341" t="s">
        <v>49</v>
      </c>
      <c r="F341">
        <v>1</v>
      </c>
      <c r="G341">
        <v>131</v>
      </c>
      <c r="H341">
        <v>1</v>
      </c>
      <c r="I341">
        <v>1</v>
      </c>
      <c r="J341" t="s">
        <v>203</v>
      </c>
      <c r="K341" t="s">
        <v>37</v>
      </c>
      <c r="L341" t="s">
        <v>91</v>
      </c>
      <c r="M341" s="1" t="s">
        <v>537</v>
      </c>
      <c r="N341">
        <v>1.47</v>
      </c>
      <c r="O341" s="3">
        <v>3.7999999999999999E-2</v>
      </c>
      <c r="P341" s="3">
        <v>0</v>
      </c>
      <c r="Q341" s="3">
        <v>0.60399999999999998</v>
      </c>
      <c r="R341" s="3">
        <v>0.71899999999999997</v>
      </c>
      <c r="S341" s="3">
        <v>0.71399999999999997</v>
      </c>
      <c r="T341" s="1" t="s">
        <v>46</v>
      </c>
      <c r="U341" s="5">
        <f t="shared" si="63"/>
        <v>0</v>
      </c>
      <c r="V341" s="5">
        <f t="shared" si="64"/>
        <v>1</v>
      </c>
      <c r="W341" s="5">
        <f t="shared" si="59"/>
        <v>0</v>
      </c>
      <c r="X341" s="5">
        <f t="shared" si="60"/>
        <v>1</v>
      </c>
      <c r="Y341" s="3">
        <v>0.55100000000000005</v>
      </c>
      <c r="Z341" s="3">
        <v>0.41499999999999998</v>
      </c>
      <c r="AA341" s="3">
        <v>0.185</v>
      </c>
      <c r="AB341" s="3">
        <v>0.318</v>
      </c>
      <c r="AC341" s="3">
        <v>0.61899999999999999</v>
      </c>
      <c r="AD341" s="1" t="s">
        <v>222</v>
      </c>
      <c r="AE341" s="5">
        <f t="shared" si="61"/>
        <v>3</v>
      </c>
      <c r="AF341" s="5">
        <f t="shared" si="62"/>
        <v>6</v>
      </c>
      <c r="AG341">
        <v>118</v>
      </c>
      <c r="AH341">
        <v>2</v>
      </c>
      <c r="AI341">
        <v>0</v>
      </c>
      <c r="AJ341">
        <v>53</v>
      </c>
      <c r="AK341">
        <f t="shared" si="65"/>
        <v>65</v>
      </c>
      <c r="AL341">
        <v>32</v>
      </c>
      <c r="AM341">
        <v>21</v>
      </c>
      <c r="AN341">
        <v>12</v>
      </c>
      <c r="AO341" s="1" t="s">
        <v>558</v>
      </c>
    </row>
    <row r="342" spans="1:41" x14ac:dyDescent="0.35">
      <c r="A342" s="2">
        <v>42653</v>
      </c>
      <c r="B342" t="s">
        <v>467</v>
      </c>
      <c r="C342">
        <v>3</v>
      </c>
      <c r="D342" t="s">
        <v>35</v>
      </c>
      <c r="E342" t="s">
        <v>54</v>
      </c>
      <c r="F342">
        <v>1</v>
      </c>
      <c r="G342">
        <v>50</v>
      </c>
      <c r="H342">
        <v>1</v>
      </c>
      <c r="I342">
        <v>1</v>
      </c>
      <c r="K342" t="s">
        <v>37</v>
      </c>
      <c r="L342" t="s">
        <v>703</v>
      </c>
      <c r="M342" s="1" t="s">
        <v>209</v>
      </c>
      <c r="N342">
        <v>1.58</v>
      </c>
      <c r="O342" s="3">
        <v>7.0999999999999994E-2</v>
      </c>
      <c r="P342" s="3">
        <v>7.0999999999999994E-2</v>
      </c>
      <c r="Q342" s="3">
        <v>0.51800000000000002</v>
      </c>
      <c r="R342" s="3">
        <v>0.82799999999999996</v>
      </c>
      <c r="S342" s="3">
        <v>0.51900000000000002</v>
      </c>
      <c r="T342" s="1" t="s">
        <v>122</v>
      </c>
      <c r="U342" s="5">
        <f t="shared" si="63"/>
        <v>3</v>
      </c>
      <c r="V342" s="5">
        <f t="shared" si="64"/>
        <v>4</v>
      </c>
      <c r="W342" s="5">
        <f t="shared" si="59"/>
        <v>3</v>
      </c>
      <c r="X342" s="5">
        <f t="shared" si="60"/>
        <v>4</v>
      </c>
      <c r="Y342" s="3">
        <v>0.59099999999999997</v>
      </c>
      <c r="Z342" s="3">
        <v>0.50800000000000001</v>
      </c>
      <c r="AA342" s="3">
        <v>0</v>
      </c>
      <c r="AB342" s="3">
        <v>0.34499999999999997</v>
      </c>
      <c r="AC342" s="3">
        <v>0.66700000000000004</v>
      </c>
      <c r="AD342" s="1" t="s">
        <v>76</v>
      </c>
      <c r="AE342" s="5">
        <f t="shared" si="61"/>
        <v>4</v>
      </c>
      <c r="AF342" s="5">
        <f t="shared" si="62"/>
        <v>5</v>
      </c>
      <c r="AG342">
        <v>115</v>
      </c>
      <c r="AH342">
        <v>4</v>
      </c>
      <c r="AI342">
        <v>4</v>
      </c>
      <c r="AJ342">
        <v>56</v>
      </c>
      <c r="AK342">
        <f t="shared" si="65"/>
        <v>59</v>
      </c>
      <c r="AL342">
        <v>29</v>
      </c>
      <c r="AM342">
        <v>27</v>
      </c>
      <c r="AN342">
        <v>0</v>
      </c>
      <c r="AO342" s="1" t="s">
        <v>64</v>
      </c>
    </row>
    <row r="343" spans="1:41" x14ac:dyDescent="0.35">
      <c r="A343" s="2">
        <v>42611</v>
      </c>
      <c r="B343" t="s">
        <v>245</v>
      </c>
      <c r="C343">
        <v>5</v>
      </c>
      <c r="D343" t="s">
        <v>35</v>
      </c>
      <c r="E343" t="s">
        <v>61</v>
      </c>
      <c r="F343">
        <v>1</v>
      </c>
      <c r="G343">
        <v>3</v>
      </c>
      <c r="H343">
        <v>0</v>
      </c>
      <c r="I343">
        <v>1</v>
      </c>
      <c r="J343">
        <v>3</v>
      </c>
      <c r="K343" t="s">
        <v>160</v>
      </c>
      <c r="L343" t="s">
        <v>37</v>
      </c>
      <c r="M343" s="1" t="s">
        <v>704</v>
      </c>
      <c r="N343">
        <v>1.1100000000000001</v>
      </c>
      <c r="O343" s="3">
        <v>4.9000000000000002E-2</v>
      </c>
      <c r="P343" s="3">
        <v>5.7000000000000002E-2</v>
      </c>
      <c r="Q343" s="3">
        <v>0.51200000000000001</v>
      </c>
      <c r="R343" s="3">
        <v>0.77800000000000002</v>
      </c>
      <c r="S343" s="3">
        <v>0.53300000000000003</v>
      </c>
      <c r="T343" s="1" t="s">
        <v>165</v>
      </c>
      <c r="U343" s="5">
        <f t="shared" si="63"/>
        <v>4</v>
      </c>
      <c r="V343" s="5">
        <f t="shared" si="64"/>
        <v>10</v>
      </c>
      <c r="W343" s="5">
        <f t="shared" si="59"/>
        <v>4</v>
      </c>
      <c r="X343" s="5">
        <f t="shared" si="60"/>
        <v>10</v>
      </c>
      <c r="Y343" s="3">
        <v>0.498</v>
      </c>
      <c r="Z343" s="3">
        <v>0.378</v>
      </c>
      <c r="AA343" s="3">
        <v>5.5E-2</v>
      </c>
      <c r="AB343" s="3">
        <v>0.29299999999999998</v>
      </c>
      <c r="AC343" s="3">
        <v>0.48599999999999999</v>
      </c>
      <c r="AD343" s="1" t="s">
        <v>705</v>
      </c>
      <c r="AE343" s="5">
        <f t="shared" si="61"/>
        <v>3</v>
      </c>
      <c r="AF343" s="5">
        <f t="shared" si="62"/>
        <v>17</v>
      </c>
      <c r="AG343">
        <v>287</v>
      </c>
      <c r="AH343">
        <v>6</v>
      </c>
      <c r="AI343">
        <v>7</v>
      </c>
      <c r="AJ343">
        <v>123</v>
      </c>
      <c r="AK343">
        <f t="shared" si="65"/>
        <v>164</v>
      </c>
      <c r="AL343">
        <v>63</v>
      </c>
      <c r="AM343">
        <v>60</v>
      </c>
      <c r="AN343">
        <v>9</v>
      </c>
      <c r="AO343" s="1" t="s">
        <v>382</v>
      </c>
    </row>
    <row r="344" spans="1:41" x14ac:dyDescent="0.35">
      <c r="A344" s="2">
        <v>42611</v>
      </c>
      <c r="B344" t="s">
        <v>245</v>
      </c>
      <c r="C344">
        <v>5</v>
      </c>
      <c r="D344" t="s">
        <v>35</v>
      </c>
      <c r="E344" t="s">
        <v>36</v>
      </c>
      <c r="F344">
        <v>1</v>
      </c>
      <c r="G344">
        <v>12</v>
      </c>
      <c r="H344">
        <v>1</v>
      </c>
      <c r="I344">
        <v>1</v>
      </c>
      <c r="J344">
        <v>10</v>
      </c>
      <c r="K344" t="s">
        <v>37</v>
      </c>
      <c r="L344" t="s">
        <v>177</v>
      </c>
      <c r="M344" s="1" t="s">
        <v>706</v>
      </c>
      <c r="N344">
        <v>1.31</v>
      </c>
      <c r="O344" s="3">
        <v>8.9999999999999993E-3</v>
      </c>
      <c r="P344" s="3">
        <v>6.6000000000000003E-2</v>
      </c>
      <c r="Q344" s="3">
        <v>0.64200000000000002</v>
      </c>
      <c r="R344" s="3">
        <v>0.67600000000000005</v>
      </c>
      <c r="S344" s="3">
        <v>0.52600000000000002</v>
      </c>
      <c r="T344" s="1" t="s">
        <v>319</v>
      </c>
      <c r="U344" s="5">
        <f t="shared" si="63"/>
        <v>7</v>
      </c>
      <c r="V344" s="5">
        <f t="shared" si="64"/>
        <v>11</v>
      </c>
      <c r="W344" s="5">
        <f t="shared" si="59"/>
        <v>7</v>
      </c>
      <c r="X344" s="5">
        <f t="shared" si="60"/>
        <v>11</v>
      </c>
      <c r="Y344" s="3">
        <v>0.55800000000000005</v>
      </c>
      <c r="Z344" s="3">
        <v>0.495</v>
      </c>
      <c r="AA344" s="3">
        <v>9.9000000000000005E-2</v>
      </c>
      <c r="AB344" s="3">
        <v>0.38300000000000001</v>
      </c>
      <c r="AC344" s="3">
        <v>0.627</v>
      </c>
      <c r="AD344" s="1" t="s">
        <v>664</v>
      </c>
      <c r="AE344" s="5">
        <f t="shared" si="61"/>
        <v>8</v>
      </c>
      <c r="AF344" s="5">
        <f t="shared" si="62"/>
        <v>20</v>
      </c>
      <c r="AG344">
        <v>217</v>
      </c>
      <c r="AH344">
        <v>1</v>
      </c>
      <c r="AI344">
        <v>7</v>
      </c>
      <c r="AJ344">
        <v>106</v>
      </c>
      <c r="AK344">
        <f t="shared" si="65"/>
        <v>111</v>
      </c>
      <c r="AL344">
        <v>68</v>
      </c>
      <c r="AM344">
        <v>38</v>
      </c>
      <c r="AN344">
        <v>11</v>
      </c>
      <c r="AO344" s="1" t="s">
        <v>584</v>
      </c>
    </row>
    <row r="345" spans="1:41" x14ac:dyDescent="0.35">
      <c r="A345" s="2">
        <v>42611</v>
      </c>
      <c r="B345" t="s">
        <v>245</v>
      </c>
      <c r="C345">
        <v>5</v>
      </c>
      <c r="D345" t="s">
        <v>35</v>
      </c>
      <c r="E345" t="s">
        <v>43</v>
      </c>
      <c r="F345">
        <v>1</v>
      </c>
      <c r="G345">
        <v>11</v>
      </c>
      <c r="H345">
        <v>1</v>
      </c>
      <c r="I345">
        <v>1</v>
      </c>
      <c r="J345">
        <v>9</v>
      </c>
      <c r="K345" t="s">
        <v>37</v>
      </c>
      <c r="L345" t="s">
        <v>548</v>
      </c>
      <c r="M345" s="1" t="s">
        <v>707</v>
      </c>
      <c r="N345">
        <v>1.76</v>
      </c>
      <c r="O345" s="3">
        <v>0.02</v>
      </c>
      <c r="P345" s="3">
        <v>0.06</v>
      </c>
      <c r="Q345" s="3">
        <v>0.57999999999999996</v>
      </c>
      <c r="R345" s="3">
        <v>0.82799999999999996</v>
      </c>
      <c r="S345" s="3">
        <v>0.57099999999999995</v>
      </c>
      <c r="T345" s="1" t="s">
        <v>70</v>
      </c>
      <c r="U345" s="5">
        <f t="shared" si="63"/>
        <v>1</v>
      </c>
      <c r="V345" s="5">
        <f t="shared" si="64"/>
        <v>2</v>
      </c>
      <c r="W345" s="5">
        <f t="shared" si="59"/>
        <v>1</v>
      </c>
      <c r="X345" s="5">
        <f t="shared" si="60"/>
        <v>2</v>
      </c>
      <c r="Y345" s="3">
        <v>0.59599999999999997</v>
      </c>
      <c r="Z345" s="3">
        <v>0.49199999999999999</v>
      </c>
      <c r="AA345" s="3">
        <v>5.0999999999999997E-2</v>
      </c>
      <c r="AB345" s="3">
        <v>0.30299999999999999</v>
      </c>
      <c r="AC345" s="3">
        <v>0.73099999999999998</v>
      </c>
      <c r="AD345" s="1" t="s">
        <v>154</v>
      </c>
      <c r="AE345" s="5">
        <f t="shared" si="61"/>
        <v>4</v>
      </c>
      <c r="AF345" s="5">
        <f t="shared" si="62"/>
        <v>9</v>
      </c>
      <c r="AG345">
        <v>109</v>
      </c>
      <c r="AH345">
        <v>1</v>
      </c>
      <c r="AI345">
        <v>3</v>
      </c>
      <c r="AJ345">
        <v>50</v>
      </c>
      <c r="AK345">
        <f t="shared" si="65"/>
        <v>59</v>
      </c>
      <c r="AL345">
        <v>29</v>
      </c>
      <c r="AM345">
        <v>21</v>
      </c>
      <c r="AN345">
        <v>3</v>
      </c>
      <c r="AO345" s="1" t="s">
        <v>393</v>
      </c>
    </row>
    <row r="346" spans="1:41" x14ac:dyDescent="0.35">
      <c r="A346" s="2">
        <v>42611</v>
      </c>
      <c r="B346" t="s">
        <v>245</v>
      </c>
      <c r="C346">
        <v>5</v>
      </c>
      <c r="D346" t="s">
        <v>35</v>
      </c>
      <c r="E346" t="s">
        <v>49</v>
      </c>
      <c r="F346">
        <v>1</v>
      </c>
      <c r="G346">
        <v>84</v>
      </c>
      <c r="H346">
        <v>1</v>
      </c>
      <c r="I346">
        <v>1</v>
      </c>
      <c r="K346" t="s">
        <v>37</v>
      </c>
      <c r="L346" t="s">
        <v>414</v>
      </c>
      <c r="M346" s="1" t="s">
        <v>708</v>
      </c>
      <c r="N346">
        <v>1.5</v>
      </c>
      <c r="O346" s="3">
        <v>3.6999999999999998E-2</v>
      </c>
      <c r="P346" s="3">
        <v>8.5000000000000006E-2</v>
      </c>
      <c r="Q346" s="3">
        <v>0.622</v>
      </c>
      <c r="R346" s="3">
        <v>0.745</v>
      </c>
      <c r="S346" s="3">
        <v>0.45200000000000001</v>
      </c>
      <c r="T346" s="1" t="s">
        <v>136</v>
      </c>
      <c r="U346" s="5">
        <f t="shared" si="63"/>
        <v>4</v>
      </c>
      <c r="V346" s="5">
        <f t="shared" si="64"/>
        <v>6</v>
      </c>
      <c r="W346" s="5">
        <f t="shared" si="59"/>
        <v>4</v>
      </c>
      <c r="X346" s="5">
        <f t="shared" si="60"/>
        <v>6</v>
      </c>
      <c r="Y346" s="3">
        <v>0.59099999999999997</v>
      </c>
      <c r="Z346" s="3">
        <v>0.55100000000000005</v>
      </c>
      <c r="AA346" s="3">
        <v>3.4000000000000002E-2</v>
      </c>
      <c r="AB346" s="3">
        <v>0.47399999999999998</v>
      </c>
      <c r="AC346" s="3">
        <v>0.68799999999999994</v>
      </c>
      <c r="AD346" s="1" t="s">
        <v>709</v>
      </c>
      <c r="AE346" s="5">
        <f t="shared" si="61"/>
        <v>8</v>
      </c>
      <c r="AF346" s="5">
        <f t="shared" si="62"/>
        <v>15</v>
      </c>
      <c r="AG346">
        <v>171</v>
      </c>
      <c r="AH346">
        <v>3</v>
      </c>
      <c r="AI346">
        <v>7</v>
      </c>
      <c r="AJ346">
        <v>82</v>
      </c>
      <c r="AK346">
        <f t="shared" si="65"/>
        <v>89</v>
      </c>
      <c r="AL346">
        <v>51</v>
      </c>
      <c r="AM346">
        <v>31</v>
      </c>
      <c r="AN346">
        <v>3</v>
      </c>
      <c r="AO346" s="1" t="s">
        <v>320</v>
      </c>
    </row>
    <row r="347" spans="1:41" x14ac:dyDescent="0.35">
      <c r="A347" s="2">
        <v>42611</v>
      </c>
      <c r="B347" t="s">
        <v>245</v>
      </c>
      <c r="C347">
        <v>5</v>
      </c>
      <c r="D347" t="s">
        <v>35</v>
      </c>
      <c r="E347" t="s">
        <v>54</v>
      </c>
      <c r="F347">
        <v>1</v>
      </c>
      <c r="G347">
        <v>61</v>
      </c>
      <c r="H347">
        <v>1</v>
      </c>
      <c r="I347">
        <v>1</v>
      </c>
      <c r="K347" t="s">
        <v>37</v>
      </c>
      <c r="L347" t="s">
        <v>710</v>
      </c>
      <c r="M347" s="1" t="s">
        <v>711</v>
      </c>
      <c r="N347">
        <v>5.72</v>
      </c>
      <c r="O347" s="3">
        <v>0</v>
      </c>
      <c r="P347" s="3">
        <v>0</v>
      </c>
      <c r="Q347" s="3">
        <v>0.61499999999999999</v>
      </c>
      <c r="R347" s="3">
        <v>1</v>
      </c>
      <c r="S347" s="3">
        <v>0.8</v>
      </c>
      <c r="T347" s="1" t="s">
        <v>57</v>
      </c>
      <c r="U347" s="5">
        <f t="shared" si="63"/>
        <v>0</v>
      </c>
      <c r="V347" s="5">
        <f t="shared" si="64"/>
        <v>0</v>
      </c>
      <c r="W347" s="5">
        <f t="shared" si="59"/>
        <v>0</v>
      </c>
      <c r="X347" s="5">
        <f t="shared" si="60"/>
        <v>0</v>
      </c>
      <c r="Y347" s="3">
        <v>0.60499999999999998</v>
      </c>
      <c r="Z347" s="3">
        <v>0.44</v>
      </c>
      <c r="AA347" s="3">
        <v>0.08</v>
      </c>
      <c r="AB347" s="3">
        <v>0.5</v>
      </c>
      <c r="AC347" s="3">
        <v>0.4</v>
      </c>
      <c r="AD347" s="1" t="s">
        <v>70</v>
      </c>
      <c r="AE347" s="5">
        <f t="shared" si="61"/>
        <v>1</v>
      </c>
      <c r="AF347" s="5">
        <f t="shared" si="62"/>
        <v>2</v>
      </c>
      <c r="AG347">
        <v>38</v>
      </c>
      <c r="AH347">
        <v>0</v>
      </c>
      <c r="AI347">
        <v>0</v>
      </c>
      <c r="AJ347">
        <v>13</v>
      </c>
      <c r="AK347">
        <f t="shared" si="65"/>
        <v>25</v>
      </c>
      <c r="AL347">
        <v>8</v>
      </c>
      <c r="AM347">
        <v>5</v>
      </c>
      <c r="AN347">
        <v>2</v>
      </c>
      <c r="AO347" s="1" t="s">
        <v>712</v>
      </c>
    </row>
    <row r="348" spans="1:41" x14ac:dyDescent="0.35">
      <c r="A348" s="2">
        <v>42611</v>
      </c>
      <c r="B348" t="s">
        <v>245</v>
      </c>
      <c r="C348">
        <v>5</v>
      </c>
      <c r="D348" t="s">
        <v>35</v>
      </c>
      <c r="E348" t="s">
        <v>128</v>
      </c>
      <c r="F348">
        <v>1</v>
      </c>
      <c r="G348">
        <v>49</v>
      </c>
      <c r="H348">
        <v>1</v>
      </c>
      <c r="I348">
        <v>1</v>
      </c>
      <c r="K348" t="s">
        <v>37</v>
      </c>
      <c r="L348" t="s">
        <v>204</v>
      </c>
      <c r="M348" s="1" t="s">
        <v>176</v>
      </c>
      <c r="U348" s="5">
        <f t="shared" si="63"/>
        <v>0</v>
      </c>
      <c r="V348" s="5">
        <f t="shared" si="64"/>
        <v>0</v>
      </c>
      <c r="AK348">
        <f t="shared" si="65"/>
        <v>0</v>
      </c>
    </row>
    <row r="349" spans="1:41" x14ac:dyDescent="0.35">
      <c r="A349" s="2">
        <v>42611</v>
      </c>
      <c r="B349" t="s">
        <v>245</v>
      </c>
      <c r="C349">
        <v>5</v>
      </c>
      <c r="D349" t="s">
        <v>35</v>
      </c>
      <c r="E349" t="s">
        <v>133</v>
      </c>
      <c r="F349">
        <v>1</v>
      </c>
      <c r="G349">
        <v>247</v>
      </c>
      <c r="H349">
        <v>1</v>
      </c>
      <c r="I349">
        <v>1</v>
      </c>
      <c r="K349" t="s">
        <v>37</v>
      </c>
      <c r="L349" t="s">
        <v>713</v>
      </c>
      <c r="M349" s="1" t="s">
        <v>714</v>
      </c>
      <c r="N349">
        <v>1.41</v>
      </c>
      <c r="O349" s="3">
        <v>0.105</v>
      </c>
      <c r="P349" s="3">
        <v>4.3999999999999997E-2</v>
      </c>
      <c r="Q349" s="3">
        <v>0.623</v>
      </c>
      <c r="R349" s="3">
        <v>0.69</v>
      </c>
      <c r="S349" s="3">
        <v>0.628</v>
      </c>
      <c r="T349" s="1" t="s">
        <v>715</v>
      </c>
      <c r="U349" s="5">
        <f t="shared" si="63"/>
        <v>10</v>
      </c>
      <c r="V349" s="5">
        <f t="shared" si="64"/>
        <v>12</v>
      </c>
      <c r="W349" s="5">
        <f t="shared" ref="W349:W412" si="66">_xlfn.NUMBERVALUE(LEFT(T349, FIND( "/", T349) - 1))</f>
        <v>10</v>
      </c>
      <c r="X349" s="5">
        <f t="shared" ref="X349:X412" si="67">_xlfn.NUMBERVALUE(RIGHT(T349, LEN(T349) - FIND( "/", T349)))</f>
        <v>12</v>
      </c>
      <c r="Y349" s="3">
        <v>0.56699999999999995</v>
      </c>
      <c r="Z349" s="3">
        <v>0.47</v>
      </c>
      <c r="AA349" s="3">
        <v>4.2999999999999997E-2</v>
      </c>
      <c r="AB349" s="3">
        <v>0.36499999999999999</v>
      </c>
      <c r="AC349" s="3">
        <v>0.59299999999999997</v>
      </c>
      <c r="AD349" s="1" t="s">
        <v>716</v>
      </c>
      <c r="AE349" s="5">
        <f t="shared" ref="AE349:AE412" si="68">_xlfn.NUMBERVALUE(LEFT(AD349, FIND( "/", AD349) - 1))</f>
        <v>7</v>
      </c>
      <c r="AF349" s="5">
        <f t="shared" ref="AF349:AF412" si="69">_xlfn.NUMBERVALUE(RIGHT(AD349, LEN(AD349) - FIND( "/", AD349)))</f>
        <v>20</v>
      </c>
      <c r="AG349">
        <v>231</v>
      </c>
      <c r="AH349">
        <v>12</v>
      </c>
      <c r="AI349">
        <v>5</v>
      </c>
      <c r="AJ349">
        <v>114</v>
      </c>
      <c r="AK349">
        <f t="shared" si="65"/>
        <v>117</v>
      </c>
      <c r="AL349">
        <v>71</v>
      </c>
      <c r="AM349">
        <v>43</v>
      </c>
      <c r="AN349">
        <v>5</v>
      </c>
      <c r="AO349" s="1" t="s">
        <v>672</v>
      </c>
    </row>
    <row r="350" spans="1:41" x14ac:dyDescent="0.35">
      <c r="A350" s="2">
        <v>42590</v>
      </c>
      <c r="B350" t="s">
        <v>717</v>
      </c>
      <c r="C350">
        <v>3</v>
      </c>
      <c r="D350" t="s">
        <v>35</v>
      </c>
      <c r="E350" t="s">
        <v>128</v>
      </c>
      <c r="F350">
        <v>1</v>
      </c>
      <c r="G350">
        <v>141</v>
      </c>
      <c r="H350">
        <v>0</v>
      </c>
      <c r="I350">
        <v>1</v>
      </c>
      <c r="K350" t="s">
        <v>517</v>
      </c>
      <c r="L350" t="s">
        <v>37</v>
      </c>
      <c r="M350" s="1" t="s">
        <v>718</v>
      </c>
      <c r="N350">
        <v>0.61</v>
      </c>
      <c r="O350" s="3">
        <v>7.9000000000000001E-2</v>
      </c>
      <c r="P350" s="3">
        <v>0.02</v>
      </c>
      <c r="Q350" s="3">
        <v>0.69299999999999995</v>
      </c>
      <c r="R350" s="3">
        <v>0.67100000000000004</v>
      </c>
      <c r="S350" s="3">
        <v>0.54800000000000004</v>
      </c>
      <c r="T350" s="1" t="s">
        <v>210</v>
      </c>
      <c r="U350" s="5">
        <f t="shared" si="63"/>
        <v>7</v>
      </c>
      <c r="V350" s="5">
        <f t="shared" si="64"/>
        <v>7</v>
      </c>
      <c r="W350" s="5">
        <f t="shared" si="66"/>
        <v>7</v>
      </c>
      <c r="X350" s="5">
        <f t="shared" si="67"/>
        <v>7</v>
      </c>
      <c r="Y350" s="3">
        <v>0.46200000000000002</v>
      </c>
      <c r="Z350" s="3">
        <v>0.222</v>
      </c>
      <c r="AA350" s="3">
        <v>4.2000000000000003E-2</v>
      </c>
      <c r="AB350" s="3">
        <v>0.14299999999999999</v>
      </c>
      <c r="AC350" s="3">
        <v>0.33300000000000002</v>
      </c>
      <c r="AD350" s="1" t="s">
        <v>57</v>
      </c>
      <c r="AE350" s="5">
        <f t="shared" si="68"/>
        <v>0</v>
      </c>
      <c r="AF350" s="5">
        <f t="shared" si="69"/>
        <v>0</v>
      </c>
      <c r="AG350">
        <v>173</v>
      </c>
      <c r="AH350">
        <v>8</v>
      </c>
      <c r="AI350">
        <v>2</v>
      </c>
      <c r="AJ350">
        <v>101</v>
      </c>
      <c r="AK350">
        <f t="shared" si="65"/>
        <v>72</v>
      </c>
      <c r="AL350">
        <v>70</v>
      </c>
      <c r="AM350">
        <v>31</v>
      </c>
      <c r="AN350">
        <v>3</v>
      </c>
      <c r="AO350" s="1" t="s">
        <v>137</v>
      </c>
    </row>
    <row r="351" spans="1:41" x14ac:dyDescent="0.35">
      <c r="A351" s="2">
        <v>42576</v>
      </c>
      <c r="B351" t="s">
        <v>590</v>
      </c>
      <c r="C351">
        <v>3</v>
      </c>
      <c r="D351" t="s">
        <v>35</v>
      </c>
      <c r="E351" t="s">
        <v>61</v>
      </c>
      <c r="F351">
        <v>1</v>
      </c>
      <c r="G351">
        <v>6</v>
      </c>
      <c r="H351">
        <v>1</v>
      </c>
      <c r="I351">
        <v>1</v>
      </c>
      <c r="J351">
        <v>3</v>
      </c>
      <c r="K351" t="s">
        <v>37</v>
      </c>
      <c r="L351" t="s">
        <v>260</v>
      </c>
      <c r="M351" s="1" t="s">
        <v>478</v>
      </c>
      <c r="N351">
        <v>1.47</v>
      </c>
      <c r="O351" s="3">
        <v>8.5999999999999993E-2</v>
      </c>
      <c r="P351" s="3">
        <v>0</v>
      </c>
      <c r="Q351" s="3">
        <v>0.75900000000000001</v>
      </c>
      <c r="R351" s="3">
        <v>0.81799999999999995</v>
      </c>
      <c r="S351" s="3">
        <v>0.42899999999999999</v>
      </c>
      <c r="T351" s="1" t="s">
        <v>70</v>
      </c>
      <c r="U351" s="5">
        <f t="shared" si="63"/>
        <v>1</v>
      </c>
      <c r="V351" s="5">
        <f t="shared" si="64"/>
        <v>2</v>
      </c>
      <c r="W351" s="5">
        <f t="shared" si="66"/>
        <v>1</v>
      </c>
      <c r="X351" s="5">
        <f t="shared" si="67"/>
        <v>2</v>
      </c>
      <c r="Y351" s="3">
        <v>0.56399999999999995</v>
      </c>
      <c r="Z351" s="3">
        <v>0.40699999999999997</v>
      </c>
      <c r="AA351" s="3">
        <v>6.8000000000000005E-2</v>
      </c>
      <c r="AB351" s="3">
        <v>0.36599999999999999</v>
      </c>
      <c r="AC351" s="3">
        <v>0.5</v>
      </c>
      <c r="AD351" s="1" t="s">
        <v>71</v>
      </c>
      <c r="AE351" s="5">
        <f t="shared" si="68"/>
        <v>3</v>
      </c>
      <c r="AF351" s="5">
        <f t="shared" si="69"/>
        <v>5</v>
      </c>
      <c r="AG351">
        <v>117</v>
      </c>
      <c r="AH351">
        <v>5</v>
      </c>
      <c r="AI351">
        <v>0</v>
      </c>
      <c r="AJ351">
        <v>58</v>
      </c>
      <c r="AK351">
        <f t="shared" si="65"/>
        <v>59</v>
      </c>
      <c r="AL351">
        <v>44</v>
      </c>
      <c r="AM351">
        <v>14</v>
      </c>
      <c r="AN351">
        <v>4</v>
      </c>
      <c r="AO351" s="1" t="s">
        <v>464</v>
      </c>
    </row>
    <row r="352" spans="1:41" x14ac:dyDescent="0.35">
      <c r="A352" s="2">
        <v>42576</v>
      </c>
      <c r="B352" t="s">
        <v>590</v>
      </c>
      <c r="C352">
        <v>3</v>
      </c>
      <c r="D352" t="s">
        <v>35</v>
      </c>
      <c r="E352" t="s">
        <v>36</v>
      </c>
      <c r="F352">
        <v>1</v>
      </c>
      <c r="G352">
        <v>14</v>
      </c>
      <c r="H352">
        <v>1</v>
      </c>
      <c r="I352">
        <v>1</v>
      </c>
      <c r="J352">
        <v>10</v>
      </c>
      <c r="K352" t="s">
        <v>37</v>
      </c>
      <c r="L352" t="s">
        <v>177</v>
      </c>
      <c r="M352" s="1" t="s">
        <v>164</v>
      </c>
      <c r="N352">
        <v>1.65</v>
      </c>
      <c r="O352" s="3">
        <v>1.9E-2</v>
      </c>
      <c r="P352" s="3">
        <v>9.2999999999999999E-2</v>
      </c>
      <c r="Q352" s="3">
        <v>0.64800000000000002</v>
      </c>
      <c r="R352" s="3">
        <v>0.8</v>
      </c>
      <c r="S352" s="3">
        <v>0.47399999999999998</v>
      </c>
      <c r="T352" s="1" t="s">
        <v>332</v>
      </c>
      <c r="U352" s="5">
        <f t="shared" si="63"/>
        <v>6</v>
      </c>
      <c r="V352" s="5">
        <f t="shared" si="64"/>
        <v>7</v>
      </c>
      <c r="W352" s="5">
        <f t="shared" si="66"/>
        <v>6</v>
      </c>
      <c r="X352" s="5">
        <f t="shared" si="67"/>
        <v>7</v>
      </c>
      <c r="Y352" s="3">
        <v>0.60799999999999998</v>
      </c>
      <c r="Z352" s="3">
        <v>0.52100000000000002</v>
      </c>
      <c r="AA352" s="3">
        <v>4.2000000000000003E-2</v>
      </c>
      <c r="AB352" s="3">
        <v>0.30399999999999999</v>
      </c>
      <c r="AC352" s="3">
        <v>0.72</v>
      </c>
      <c r="AD352" s="1" t="s">
        <v>76</v>
      </c>
      <c r="AE352" s="5">
        <f t="shared" si="68"/>
        <v>4</v>
      </c>
      <c r="AF352" s="5">
        <f t="shared" si="69"/>
        <v>5</v>
      </c>
      <c r="AG352">
        <v>102</v>
      </c>
      <c r="AH352">
        <v>1</v>
      </c>
      <c r="AI352">
        <v>5</v>
      </c>
      <c r="AJ352">
        <v>54</v>
      </c>
      <c r="AK352">
        <f t="shared" si="65"/>
        <v>48</v>
      </c>
      <c r="AL352">
        <v>35</v>
      </c>
      <c r="AM352">
        <v>19</v>
      </c>
      <c r="AN352">
        <v>2</v>
      </c>
      <c r="AO352" s="1" t="s">
        <v>242</v>
      </c>
    </row>
    <row r="353" spans="1:41" x14ac:dyDescent="0.35">
      <c r="A353" s="2">
        <v>42576</v>
      </c>
      <c r="B353" t="s">
        <v>590</v>
      </c>
      <c r="C353">
        <v>3</v>
      </c>
      <c r="D353" t="s">
        <v>35</v>
      </c>
      <c r="E353" t="s">
        <v>43</v>
      </c>
      <c r="F353">
        <v>1</v>
      </c>
      <c r="G353">
        <v>8</v>
      </c>
      <c r="H353">
        <v>1</v>
      </c>
      <c r="I353">
        <v>1</v>
      </c>
      <c r="J353">
        <v>5</v>
      </c>
      <c r="K353" t="s">
        <v>37</v>
      </c>
      <c r="L353" t="s">
        <v>645</v>
      </c>
      <c r="M353" s="1" t="s">
        <v>719</v>
      </c>
      <c r="N353">
        <v>1.04</v>
      </c>
      <c r="O353" s="3">
        <v>3.5000000000000003E-2</v>
      </c>
      <c r="P353" s="3">
        <v>5.8000000000000003E-2</v>
      </c>
      <c r="Q353" s="3">
        <v>0.48799999999999999</v>
      </c>
      <c r="R353" s="3">
        <v>0.78600000000000003</v>
      </c>
      <c r="S353" s="3">
        <v>0.5</v>
      </c>
      <c r="T353" s="1" t="s">
        <v>398</v>
      </c>
      <c r="U353" s="5">
        <f t="shared" si="63"/>
        <v>7</v>
      </c>
      <c r="V353" s="5">
        <f t="shared" si="64"/>
        <v>8</v>
      </c>
      <c r="W353" s="5">
        <f t="shared" si="66"/>
        <v>7</v>
      </c>
      <c r="X353" s="5">
        <f t="shared" si="67"/>
        <v>8</v>
      </c>
      <c r="Y353" s="3">
        <v>0.51900000000000002</v>
      </c>
      <c r="Z353" s="3">
        <v>0.375</v>
      </c>
      <c r="AA353" s="3">
        <v>0.111</v>
      </c>
      <c r="AB353" s="3">
        <v>0.25</v>
      </c>
      <c r="AC353" s="3">
        <v>0.5</v>
      </c>
      <c r="AD353" s="1" t="s">
        <v>108</v>
      </c>
      <c r="AE353" s="5">
        <f t="shared" si="68"/>
        <v>2</v>
      </c>
      <c r="AF353" s="5">
        <f t="shared" si="69"/>
        <v>4</v>
      </c>
      <c r="AG353">
        <v>158</v>
      </c>
      <c r="AH353">
        <v>3</v>
      </c>
      <c r="AI353">
        <v>5</v>
      </c>
      <c r="AJ353">
        <v>86</v>
      </c>
      <c r="AK353">
        <f t="shared" si="65"/>
        <v>72</v>
      </c>
      <c r="AL353">
        <v>42</v>
      </c>
      <c r="AM353">
        <v>44</v>
      </c>
      <c r="AN353">
        <v>8</v>
      </c>
      <c r="AO353" s="1" t="s">
        <v>132</v>
      </c>
    </row>
    <row r="354" spans="1:41" x14ac:dyDescent="0.35">
      <c r="A354" s="2">
        <v>42576</v>
      </c>
      <c r="B354" t="s">
        <v>590</v>
      </c>
      <c r="C354">
        <v>3</v>
      </c>
      <c r="D354" t="s">
        <v>35</v>
      </c>
      <c r="E354" t="s">
        <v>49</v>
      </c>
      <c r="F354">
        <v>1</v>
      </c>
      <c r="G354">
        <v>129</v>
      </c>
      <c r="H354">
        <v>1</v>
      </c>
      <c r="I354">
        <v>1</v>
      </c>
      <c r="J354" t="s">
        <v>203</v>
      </c>
      <c r="K354" t="s">
        <v>37</v>
      </c>
      <c r="L354" t="s">
        <v>693</v>
      </c>
      <c r="M354" s="1" t="s">
        <v>221</v>
      </c>
      <c r="N354">
        <v>1.94</v>
      </c>
      <c r="O354" s="3">
        <v>0.06</v>
      </c>
      <c r="P354" s="3">
        <v>0.02</v>
      </c>
      <c r="Q354" s="3">
        <v>0.68</v>
      </c>
      <c r="R354" s="3">
        <v>0.79400000000000004</v>
      </c>
      <c r="S354" s="3">
        <v>0.68799999999999994</v>
      </c>
      <c r="T354" s="1" t="s">
        <v>76</v>
      </c>
      <c r="U354" s="5">
        <f t="shared" si="63"/>
        <v>4</v>
      </c>
      <c r="V354" s="5">
        <f t="shared" si="64"/>
        <v>5</v>
      </c>
      <c r="W354" s="5">
        <f t="shared" si="66"/>
        <v>4</v>
      </c>
      <c r="X354" s="5">
        <f t="shared" si="67"/>
        <v>5</v>
      </c>
      <c r="Y354" s="3">
        <v>0.58699999999999997</v>
      </c>
      <c r="Z354" s="3">
        <v>0.46500000000000002</v>
      </c>
      <c r="AA354" s="3">
        <v>7.0000000000000007E-2</v>
      </c>
      <c r="AB354" s="3">
        <v>0.32100000000000001</v>
      </c>
      <c r="AC354" s="3">
        <v>0.55800000000000005</v>
      </c>
      <c r="AD354" s="1" t="s">
        <v>165</v>
      </c>
      <c r="AE354" s="5">
        <f t="shared" si="68"/>
        <v>4</v>
      </c>
      <c r="AF354" s="5">
        <f t="shared" si="69"/>
        <v>10</v>
      </c>
      <c r="AG354">
        <v>121</v>
      </c>
      <c r="AH354">
        <v>3</v>
      </c>
      <c r="AI354">
        <v>1</v>
      </c>
      <c r="AJ354">
        <v>50</v>
      </c>
      <c r="AK354">
        <f t="shared" si="65"/>
        <v>71</v>
      </c>
      <c r="AL354">
        <v>34</v>
      </c>
      <c r="AM354">
        <v>16</v>
      </c>
      <c r="AN354">
        <v>5</v>
      </c>
      <c r="AO354" s="1" t="s">
        <v>72</v>
      </c>
    </row>
    <row r="355" spans="1:41" x14ac:dyDescent="0.35">
      <c r="A355" s="2">
        <v>42576</v>
      </c>
      <c r="B355" t="s">
        <v>590</v>
      </c>
      <c r="C355">
        <v>3</v>
      </c>
      <c r="D355" t="s">
        <v>35</v>
      </c>
      <c r="E355" t="s">
        <v>54</v>
      </c>
      <c r="F355">
        <v>1</v>
      </c>
      <c r="G355">
        <v>37</v>
      </c>
      <c r="H355">
        <v>1</v>
      </c>
      <c r="I355">
        <v>1</v>
      </c>
      <c r="K355" t="s">
        <v>37</v>
      </c>
      <c r="L355" t="s">
        <v>699</v>
      </c>
      <c r="M355" s="1" t="s">
        <v>720</v>
      </c>
      <c r="N355">
        <v>1.52</v>
      </c>
      <c r="O355" s="3">
        <v>4.4999999999999998E-2</v>
      </c>
      <c r="P355" s="3">
        <v>4.4999999999999998E-2</v>
      </c>
      <c r="Q355" s="3">
        <v>0.59099999999999997</v>
      </c>
      <c r="R355" s="3">
        <v>0.76900000000000002</v>
      </c>
      <c r="S355" s="3">
        <v>0.66700000000000004</v>
      </c>
      <c r="T355" s="1" t="s">
        <v>67</v>
      </c>
      <c r="U355" s="5">
        <f t="shared" si="63"/>
        <v>1</v>
      </c>
      <c r="V355" s="5">
        <f t="shared" si="64"/>
        <v>3</v>
      </c>
      <c r="W355" s="5">
        <f t="shared" si="66"/>
        <v>1</v>
      </c>
      <c r="X355" s="5">
        <f t="shared" si="67"/>
        <v>3</v>
      </c>
      <c r="Y355" s="3">
        <v>0.55900000000000005</v>
      </c>
      <c r="Z355" s="3">
        <v>0.41599999999999998</v>
      </c>
      <c r="AA355" s="3">
        <v>0.14299999999999999</v>
      </c>
      <c r="AB355" s="3">
        <v>0.29799999999999999</v>
      </c>
      <c r="AC355" s="3">
        <v>0.6</v>
      </c>
      <c r="AD355" s="1" t="s">
        <v>71</v>
      </c>
      <c r="AE355" s="5">
        <f t="shared" si="68"/>
        <v>3</v>
      </c>
      <c r="AF355" s="5">
        <f t="shared" si="69"/>
        <v>5</v>
      </c>
      <c r="AG355">
        <v>143</v>
      </c>
      <c r="AH355">
        <v>3</v>
      </c>
      <c r="AI355">
        <v>3</v>
      </c>
      <c r="AJ355">
        <v>66</v>
      </c>
      <c r="AK355">
        <f t="shared" si="65"/>
        <v>77</v>
      </c>
      <c r="AL355">
        <v>39</v>
      </c>
      <c r="AM355">
        <v>27</v>
      </c>
      <c r="AN355">
        <v>11</v>
      </c>
      <c r="AO355" s="1" t="s">
        <v>59</v>
      </c>
    </row>
    <row r="356" spans="1:41" x14ac:dyDescent="0.35">
      <c r="A356" s="2">
        <v>42548</v>
      </c>
      <c r="B356" t="s">
        <v>103</v>
      </c>
      <c r="C356">
        <v>5</v>
      </c>
      <c r="D356" t="s">
        <v>104</v>
      </c>
      <c r="E356" t="s">
        <v>54</v>
      </c>
      <c r="F356">
        <v>1</v>
      </c>
      <c r="G356">
        <v>41</v>
      </c>
      <c r="H356">
        <v>0</v>
      </c>
      <c r="I356">
        <v>1</v>
      </c>
      <c r="J356">
        <v>28</v>
      </c>
      <c r="K356" t="s">
        <v>491</v>
      </c>
      <c r="L356" t="s">
        <v>37</v>
      </c>
      <c r="M356" s="1" t="s">
        <v>721</v>
      </c>
      <c r="N356">
        <v>0.91</v>
      </c>
      <c r="O356" s="3">
        <v>4.8000000000000001E-2</v>
      </c>
      <c r="P356" s="3">
        <v>1.4E-2</v>
      </c>
      <c r="Q356" s="3">
        <v>0.66400000000000003</v>
      </c>
      <c r="R356" s="3">
        <v>0.64900000000000002</v>
      </c>
      <c r="S356" s="3">
        <v>0.55100000000000005</v>
      </c>
      <c r="T356" s="1" t="s">
        <v>381</v>
      </c>
      <c r="U356" s="5">
        <f t="shared" si="63"/>
        <v>11</v>
      </c>
      <c r="V356" s="5">
        <f t="shared" si="64"/>
        <v>15</v>
      </c>
      <c r="W356" s="5">
        <f t="shared" si="66"/>
        <v>11</v>
      </c>
      <c r="X356" s="5">
        <f t="shared" si="67"/>
        <v>15</v>
      </c>
      <c r="Y356" s="3">
        <v>0.47699999999999998</v>
      </c>
      <c r="Z356" s="3">
        <v>0.35</v>
      </c>
      <c r="AA356" s="3">
        <v>0.19400000000000001</v>
      </c>
      <c r="AB356" s="3">
        <v>0.21</v>
      </c>
      <c r="AC356" s="3">
        <v>0.58299999999999996</v>
      </c>
      <c r="AD356" s="1" t="s">
        <v>705</v>
      </c>
      <c r="AE356" s="5">
        <f t="shared" si="68"/>
        <v>3</v>
      </c>
      <c r="AF356" s="5">
        <f t="shared" si="69"/>
        <v>17</v>
      </c>
      <c r="AG356">
        <v>306</v>
      </c>
      <c r="AH356">
        <v>7</v>
      </c>
      <c r="AI356">
        <v>2</v>
      </c>
      <c r="AJ356">
        <v>146</v>
      </c>
      <c r="AK356">
        <f t="shared" si="65"/>
        <v>160</v>
      </c>
      <c r="AL356">
        <v>97</v>
      </c>
      <c r="AM356">
        <v>49</v>
      </c>
      <c r="AN356">
        <v>31</v>
      </c>
      <c r="AO356" s="1" t="s">
        <v>354</v>
      </c>
    </row>
    <row r="357" spans="1:41" x14ac:dyDescent="0.35">
      <c r="A357" s="2">
        <v>42548</v>
      </c>
      <c r="B357" t="s">
        <v>103</v>
      </c>
      <c r="C357">
        <v>5</v>
      </c>
      <c r="D357" t="s">
        <v>104</v>
      </c>
      <c r="E357" t="s">
        <v>128</v>
      </c>
      <c r="F357">
        <v>1</v>
      </c>
      <c r="G357">
        <v>55</v>
      </c>
      <c r="H357">
        <v>1</v>
      </c>
      <c r="I357">
        <v>1</v>
      </c>
      <c r="K357" t="s">
        <v>37</v>
      </c>
      <c r="L357" t="s">
        <v>587</v>
      </c>
      <c r="M357" s="1" t="s">
        <v>722</v>
      </c>
      <c r="N357">
        <v>1.23</v>
      </c>
      <c r="O357" s="3">
        <v>5.8000000000000003E-2</v>
      </c>
      <c r="P357" s="3">
        <v>7.8E-2</v>
      </c>
      <c r="Q357" s="3">
        <v>0.65</v>
      </c>
      <c r="R357" s="3">
        <v>0.83599999999999997</v>
      </c>
      <c r="S357" s="3">
        <v>0.47199999999999998</v>
      </c>
      <c r="T357" s="1" t="s">
        <v>311</v>
      </c>
      <c r="U357" s="5">
        <f t="shared" si="63"/>
        <v>8</v>
      </c>
      <c r="V357" s="5">
        <f t="shared" si="64"/>
        <v>9</v>
      </c>
      <c r="W357" s="5">
        <f t="shared" si="66"/>
        <v>8</v>
      </c>
      <c r="X357" s="5">
        <f t="shared" si="67"/>
        <v>9</v>
      </c>
      <c r="Y357" s="3">
        <v>0.54</v>
      </c>
      <c r="Z357" s="3">
        <v>0.35799999999999998</v>
      </c>
      <c r="AA357" s="3">
        <v>5.2999999999999999E-2</v>
      </c>
      <c r="AB357" s="3">
        <v>0.246</v>
      </c>
      <c r="AC357" s="3">
        <v>0.55900000000000005</v>
      </c>
      <c r="AD357" s="1" t="s">
        <v>89</v>
      </c>
      <c r="AE357" s="5">
        <f t="shared" si="68"/>
        <v>3</v>
      </c>
      <c r="AF357" s="5">
        <f t="shared" si="69"/>
        <v>7</v>
      </c>
      <c r="AG357">
        <v>198</v>
      </c>
      <c r="AH357">
        <v>6</v>
      </c>
      <c r="AI357">
        <v>8</v>
      </c>
      <c r="AJ357">
        <v>103</v>
      </c>
      <c r="AK357">
        <f t="shared" si="65"/>
        <v>95</v>
      </c>
      <c r="AL357">
        <v>67</v>
      </c>
      <c r="AM357">
        <v>36</v>
      </c>
      <c r="AN357">
        <v>5</v>
      </c>
      <c r="AO357" s="1" t="s">
        <v>508</v>
      </c>
    </row>
    <row r="358" spans="1:41" x14ac:dyDescent="0.35">
      <c r="A358" s="2">
        <v>42548</v>
      </c>
      <c r="B358" t="s">
        <v>103</v>
      </c>
      <c r="C358">
        <v>5</v>
      </c>
      <c r="D358" t="s">
        <v>104</v>
      </c>
      <c r="E358" t="s">
        <v>133</v>
      </c>
      <c r="F358">
        <v>1</v>
      </c>
      <c r="G358">
        <v>177</v>
      </c>
      <c r="H358">
        <v>1</v>
      </c>
      <c r="I358">
        <v>1</v>
      </c>
      <c r="K358" t="s">
        <v>37</v>
      </c>
      <c r="L358" t="s">
        <v>723</v>
      </c>
      <c r="M358" s="1" t="s">
        <v>724</v>
      </c>
      <c r="N358">
        <v>1.59</v>
      </c>
      <c r="O358" s="3">
        <v>7.9000000000000001E-2</v>
      </c>
      <c r="P358" s="3">
        <v>1.0999999999999999E-2</v>
      </c>
      <c r="Q358" s="3">
        <v>0.65200000000000002</v>
      </c>
      <c r="R358" s="3">
        <v>0.77600000000000002</v>
      </c>
      <c r="S358" s="3">
        <v>0.61299999999999999</v>
      </c>
      <c r="T358" s="1" t="s">
        <v>311</v>
      </c>
      <c r="U358" s="5">
        <f t="shared" si="63"/>
        <v>8</v>
      </c>
      <c r="V358" s="5">
        <f t="shared" si="64"/>
        <v>9</v>
      </c>
      <c r="W358" s="5">
        <f t="shared" si="66"/>
        <v>8</v>
      </c>
      <c r="X358" s="5">
        <f t="shared" si="67"/>
        <v>9</v>
      </c>
      <c r="Y358" s="3">
        <v>0.57299999999999995</v>
      </c>
      <c r="Z358" s="3">
        <v>0.44700000000000001</v>
      </c>
      <c r="AA358" s="3">
        <v>9.7000000000000003E-2</v>
      </c>
      <c r="AB358" s="3">
        <v>0.33900000000000002</v>
      </c>
      <c r="AC358" s="3">
        <v>0.59099999999999997</v>
      </c>
      <c r="AD358" s="1" t="s">
        <v>234</v>
      </c>
      <c r="AE358" s="5">
        <f t="shared" si="68"/>
        <v>5</v>
      </c>
      <c r="AF358" s="5">
        <f t="shared" si="69"/>
        <v>10</v>
      </c>
      <c r="AG358">
        <v>192</v>
      </c>
      <c r="AH358">
        <v>7</v>
      </c>
      <c r="AI358">
        <v>1</v>
      </c>
      <c r="AJ358">
        <v>89</v>
      </c>
      <c r="AK358">
        <f t="shared" si="65"/>
        <v>103</v>
      </c>
      <c r="AL358">
        <v>58</v>
      </c>
      <c r="AM358">
        <v>31</v>
      </c>
      <c r="AN358">
        <v>10</v>
      </c>
      <c r="AO358" s="1" t="s">
        <v>469</v>
      </c>
    </row>
    <row r="359" spans="1:41" x14ac:dyDescent="0.35">
      <c r="A359" s="2">
        <v>42513</v>
      </c>
      <c r="B359" t="s">
        <v>138</v>
      </c>
      <c r="C359">
        <v>5</v>
      </c>
      <c r="D359" t="s">
        <v>139</v>
      </c>
      <c r="E359" t="s">
        <v>61</v>
      </c>
      <c r="F359">
        <v>1</v>
      </c>
      <c r="G359">
        <v>2</v>
      </c>
      <c r="H359">
        <v>1</v>
      </c>
      <c r="I359">
        <v>1</v>
      </c>
      <c r="J359">
        <v>2</v>
      </c>
      <c r="K359" t="s">
        <v>37</v>
      </c>
      <c r="L359" t="s">
        <v>175</v>
      </c>
      <c r="M359" s="1" t="s">
        <v>725</v>
      </c>
      <c r="N359">
        <v>1.3</v>
      </c>
      <c r="O359" s="3">
        <v>3.5999999999999997E-2</v>
      </c>
      <c r="P359" s="3">
        <v>2.7E-2</v>
      </c>
      <c r="Q359" s="3">
        <v>0.69099999999999995</v>
      </c>
      <c r="R359" s="3">
        <v>0.64500000000000002</v>
      </c>
      <c r="S359" s="3">
        <v>0.58799999999999997</v>
      </c>
      <c r="T359" s="1" t="s">
        <v>237</v>
      </c>
      <c r="U359" s="5">
        <f t="shared" si="63"/>
        <v>7</v>
      </c>
      <c r="V359" s="5">
        <f t="shared" si="64"/>
        <v>10</v>
      </c>
      <c r="W359" s="5">
        <f t="shared" si="66"/>
        <v>7</v>
      </c>
      <c r="X359" s="5">
        <f t="shared" si="67"/>
        <v>10</v>
      </c>
      <c r="Y359" s="3">
        <v>0.55700000000000005</v>
      </c>
      <c r="Z359" s="3">
        <v>0.48599999999999999</v>
      </c>
      <c r="AA359" s="3">
        <v>4.5999999999999999E-2</v>
      </c>
      <c r="AB359" s="3">
        <v>0.38200000000000001</v>
      </c>
      <c r="AC359" s="3">
        <v>0.59299999999999997</v>
      </c>
      <c r="AD359" s="1" t="s">
        <v>599</v>
      </c>
      <c r="AE359" s="5">
        <f t="shared" si="68"/>
        <v>7</v>
      </c>
      <c r="AF359" s="5">
        <f t="shared" si="69"/>
        <v>14</v>
      </c>
      <c r="AG359">
        <v>219</v>
      </c>
      <c r="AH359">
        <v>4</v>
      </c>
      <c r="AI359">
        <v>3</v>
      </c>
      <c r="AJ359">
        <v>110</v>
      </c>
      <c r="AK359">
        <f t="shared" si="65"/>
        <v>109</v>
      </c>
      <c r="AL359">
        <v>76</v>
      </c>
      <c r="AM359">
        <v>34</v>
      </c>
      <c r="AN359">
        <v>5</v>
      </c>
      <c r="AO359" s="1" t="s">
        <v>726</v>
      </c>
    </row>
    <row r="360" spans="1:41" x14ac:dyDescent="0.35">
      <c r="A360" s="2">
        <v>42513</v>
      </c>
      <c r="B360" t="s">
        <v>138</v>
      </c>
      <c r="C360">
        <v>5</v>
      </c>
      <c r="D360" t="s">
        <v>139</v>
      </c>
      <c r="E360" t="s">
        <v>36</v>
      </c>
      <c r="F360">
        <v>1</v>
      </c>
      <c r="G360">
        <v>15</v>
      </c>
      <c r="H360">
        <v>1</v>
      </c>
      <c r="I360">
        <v>1</v>
      </c>
      <c r="J360">
        <v>13</v>
      </c>
      <c r="K360" t="s">
        <v>37</v>
      </c>
      <c r="L360" t="s">
        <v>365</v>
      </c>
      <c r="M360" s="1" t="s">
        <v>708</v>
      </c>
      <c r="N360">
        <v>1.72</v>
      </c>
      <c r="O360" s="3">
        <v>2.7E-2</v>
      </c>
      <c r="P360" s="3">
        <v>1.4E-2</v>
      </c>
      <c r="Q360" s="3">
        <v>0.68500000000000005</v>
      </c>
      <c r="R360" s="3">
        <v>0.72</v>
      </c>
      <c r="S360" s="3">
        <v>0.69599999999999995</v>
      </c>
      <c r="T360" s="1" t="s">
        <v>122</v>
      </c>
      <c r="U360" s="5">
        <f t="shared" si="63"/>
        <v>3</v>
      </c>
      <c r="V360" s="5">
        <f t="shared" si="64"/>
        <v>4</v>
      </c>
      <c r="W360" s="5">
        <f t="shared" si="66"/>
        <v>3</v>
      </c>
      <c r="X360" s="5">
        <f t="shared" si="67"/>
        <v>4</v>
      </c>
      <c r="Y360" s="3">
        <v>0.59599999999999997</v>
      </c>
      <c r="Z360" s="3">
        <v>0.49399999999999999</v>
      </c>
      <c r="AA360" s="3">
        <v>2.4E-2</v>
      </c>
      <c r="AB360" s="3">
        <v>0.46</v>
      </c>
      <c r="AC360" s="3">
        <v>0.54500000000000004</v>
      </c>
      <c r="AD360" s="1" t="s">
        <v>359</v>
      </c>
      <c r="AE360" s="5">
        <f t="shared" si="68"/>
        <v>6</v>
      </c>
      <c r="AF360" s="5">
        <f t="shared" si="69"/>
        <v>13</v>
      </c>
      <c r="AG360">
        <v>156</v>
      </c>
      <c r="AH360">
        <v>2</v>
      </c>
      <c r="AI360">
        <v>1</v>
      </c>
      <c r="AJ360">
        <v>73</v>
      </c>
      <c r="AK360">
        <f t="shared" si="65"/>
        <v>83</v>
      </c>
      <c r="AL360">
        <v>50</v>
      </c>
      <c r="AM360">
        <v>23</v>
      </c>
      <c r="AN360">
        <v>2</v>
      </c>
      <c r="AO360" s="1" t="s">
        <v>700</v>
      </c>
    </row>
    <row r="361" spans="1:41" x14ac:dyDescent="0.35">
      <c r="A361" s="2">
        <v>42513</v>
      </c>
      <c r="B361" t="s">
        <v>138</v>
      </c>
      <c r="C361">
        <v>5</v>
      </c>
      <c r="D361" t="s">
        <v>139</v>
      </c>
      <c r="E361" t="s">
        <v>43</v>
      </c>
      <c r="F361">
        <v>1</v>
      </c>
      <c r="G361">
        <v>8</v>
      </c>
      <c r="H361">
        <v>1</v>
      </c>
      <c r="I361">
        <v>1</v>
      </c>
      <c r="J361">
        <v>7</v>
      </c>
      <c r="K361" t="s">
        <v>37</v>
      </c>
      <c r="L361" t="s">
        <v>645</v>
      </c>
      <c r="M361" s="1" t="s">
        <v>503</v>
      </c>
      <c r="N361">
        <v>1.48</v>
      </c>
      <c r="O361" s="3">
        <v>0</v>
      </c>
      <c r="P361" s="3">
        <v>1.2E-2</v>
      </c>
      <c r="Q361" s="3">
        <v>0.60499999999999998</v>
      </c>
      <c r="R361" s="3">
        <v>0.71399999999999997</v>
      </c>
      <c r="S361" s="3">
        <v>0.65600000000000003</v>
      </c>
      <c r="T361" s="1" t="s">
        <v>136</v>
      </c>
      <c r="U361" s="5">
        <f t="shared" si="63"/>
        <v>4</v>
      </c>
      <c r="V361" s="5">
        <f t="shared" si="64"/>
        <v>6</v>
      </c>
      <c r="W361" s="5">
        <f t="shared" si="66"/>
        <v>4</v>
      </c>
      <c r="X361" s="5">
        <f t="shared" si="67"/>
        <v>6</v>
      </c>
      <c r="Y361" s="3">
        <v>0.57399999999999995</v>
      </c>
      <c r="Z361" s="3">
        <v>0.45700000000000002</v>
      </c>
      <c r="AA361" s="3">
        <v>4.9000000000000002E-2</v>
      </c>
      <c r="AB361" s="3">
        <v>0.32600000000000001</v>
      </c>
      <c r="AC361" s="3">
        <v>0.629</v>
      </c>
      <c r="AD361" s="1" t="s">
        <v>189</v>
      </c>
      <c r="AE361" s="5">
        <f t="shared" si="68"/>
        <v>6</v>
      </c>
      <c r="AF361" s="5">
        <f t="shared" si="69"/>
        <v>8</v>
      </c>
      <c r="AG361">
        <v>162</v>
      </c>
      <c r="AH361">
        <v>0</v>
      </c>
      <c r="AI361">
        <v>1</v>
      </c>
      <c r="AJ361">
        <v>81</v>
      </c>
      <c r="AK361">
        <f t="shared" si="65"/>
        <v>81</v>
      </c>
      <c r="AL361">
        <v>49</v>
      </c>
      <c r="AM361">
        <v>32</v>
      </c>
      <c r="AN361">
        <v>4</v>
      </c>
      <c r="AO361" s="1" t="s">
        <v>312</v>
      </c>
    </row>
    <row r="362" spans="1:41" x14ac:dyDescent="0.35">
      <c r="A362" s="2">
        <v>42513</v>
      </c>
      <c r="B362" t="s">
        <v>138</v>
      </c>
      <c r="C362">
        <v>5</v>
      </c>
      <c r="D362" t="s">
        <v>139</v>
      </c>
      <c r="E362" t="s">
        <v>49</v>
      </c>
      <c r="F362">
        <v>1</v>
      </c>
      <c r="G362">
        <v>16</v>
      </c>
      <c r="H362">
        <v>1</v>
      </c>
      <c r="I362">
        <v>1</v>
      </c>
      <c r="J362">
        <v>14</v>
      </c>
      <c r="K362" t="s">
        <v>37</v>
      </c>
      <c r="L362" t="s">
        <v>421</v>
      </c>
      <c r="M362" s="1" t="s">
        <v>727</v>
      </c>
      <c r="N362">
        <v>1.24</v>
      </c>
      <c r="O362" s="3">
        <v>1.7000000000000001E-2</v>
      </c>
      <c r="P362" s="3">
        <v>4.2999999999999997E-2</v>
      </c>
      <c r="Q362" s="3">
        <v>0.70699999999999996</v>
      </c>
      <c r="R362" s="3">
        <v>0.64600000000000002</v>
      </c>
      <c r="S362" s="3">
        <v>0.5</v>
      </c>
      <c r="T362" s="1" t="s">
        <v>47</v>
      </c>
      <c r="U362" s="5">
        <f t="shared" si="63"/>
        <v>5</v>
      </c>
      <c r="V362" s="5">
        <f t="shared" si="64"/>
        <v>11</v>
      </c>
      <c r="W362" s="5">
        <f t="shared" si="66"/>
        <v>5</v>
      </c>
      <c r="X362" s="5">
        <f t="shared" si="67"/>
        <v>11</v>
      </c>
      <c r="Y362" s="3">
        <v>0.54300000000000004</v>
      </c>
      <c r="Z362" s="3">
        <v>0.49299999999999999</v>
      </c>
      <c r="AA362" s="3">
        <v>7.0000000000000001E-3</v>
      </c>
      <c r="AB362" s="3">
        <v>0.46100000000000002</v>
      </c>
      <c r="AC362" s="3">
        <v>0.57499999999999996</v>
      </c>
      <c r="AD362" s="1" t="s">
        <v>728</v>
      </c>
      <c r="AE362" s="5">
        <f t="shared" si="68"/>
        <v>9</v>
      </c>
      <c r="AF362" s="5">
        <f t="shared" si="69"/>
        <v>22</v>
      </c>
      <c r="AG362">
        <v>258</v>
      </c>
      <c r="AH362">
        <v>2</v>
      </c>
      <c r="AI362">
        <v>5</v>
      </c>
      <c r="AJ362">
        <v>116</v>
      </c>
      <c r="AK362">
        <f t="shared" si="65"/>
        <v>142</v>
      </c>
      <c r="AL362">
        <v>82</v>
      </c>
      <c r="AM362">
        <v>34</v>
      </c>
      <c r="AN362">
        <v>1</v>
      </c>
      <c r="AO362" s="1" t="s">
        <v>729</v>
      </c>
    </row>
    <row r="363" spans="1:41" x14ac:dyDescent="0.35">
      <c r="A363" s="2">
        <v>42513</v>
      </c>
      <c r="B363" t="s">
        <v>138</v>
      </c>
      <c r="C363">
        <v>5</v>
      </c>
      <c r="D363" t="s">
        <v>139</v>
      </c>
      <c r="E363" t="s">
        <v>54</v>
      </c>
      <c r="F363">
        <v>1</v>
      </c>
      <c r="G363">
        <v>66</v>
      </c>
      <c r="H363">
        <v>1</v>
      </c>
      <c r="I363">
        <v>1</v>
      </c>
      <c r="K363" t="s">
        <v>37</v>
      </c>
      <c r="L363" t="s">
        <v>144</v>
      </c>
      <c r="M363" s="1" t="s">
        <v>579</v>
      </c>
      <c r="N363">
        <v>1.44</v>
      </c>
      <c r="O363" s="3">
        <v>5.3999999999999999E-2</v>
      </c>
      <c r="P363" s="3">
        <v>0</v>
      </c>
      <c r="Q363" s="3">
        <v>0.76300000000000001</v>
      </c>
      <c r="R363" s="3">
        <v>0.67600000000000005</v>
      </c>
      <c r="S363" s="3">
        <v>0.54500000000000004</v>
      </c>
      <c r="T363" s="1" t="s">
        <v>162</v>
      </c>
      <c r="U363" s="5">
        <f t="shared" si="63"/>
        <v>5</v>
      </c>
      <c r="V363" s="5">
        <f t="shared" si="64"/>
        <v>7</v>
      </c>
      <c r="W363" s="5">
        <f t="shared" si="66"/>
        <v>5</v>
      </c>
      <c r="X363" s="5">
        <f t="shared" si="67"/>
        <v>7</v>
      </c>
      <c r="Y363" s="3">
        <v>0.57799999999999996</v>
      </c>
      <c r="Z363" s="3">
        <v>0.51100000000000001</v>
      </c>
      <c r="AA363" s="3">
        <v>8.6999999999999994E-2</v>
      </c>
      <c r="AB363" s="3">
        <v>0.35799999999999998</v>
      </c>
      <c r="AC363" s="3">
        <v>0.71799999999999997</v>
      </c>
      <c r="AD363" s="1" t="s">
        <v>730</v>
      </c>
      <c r="AE363" s="5">
        <f t="shared" si="68"/>
        <v>7</v>
      </c>
      <c r="AF363" s="5">
        <f t="shared" si="69"/>
        <v>17</v>
      </c>
      <c r="AG363">
        <v>185</v>
      </c>
      <c r="AH363">
        <v>5</v>
      </c>
      <c r="AI363">
        <v>0</v>
      </c>
      <c r="AJ363">
        <v>93</v>
      </c>
      <c r="AK363">
        <f t="shared" si="65"/>
        <v>92</v>
      </c>
      <c r="AL363">
        <v>71</v>
      </c>
      <c r="AM363">
        <v>22</v>
      </c>
      <c r="AN363">
        <v>8</v>
      </c>
      <c r="AO363" s="1" t="s">
        <v>469</v>
      </c>
    </row>
    <row r="364" spans="1:41" x14ac:dyDescent="0.35">
      <c r="A364" s="2">
        <v>42513</v>
      </c>
      <c r="B364" t="s">
        <v>138</v>
      </c>
      <c r="C364">
        <v>5</v>
      </c>
      <c r="D364" t="s">
        <v>139</v>
      </c>
      <c r="E364" t="s">
        <v>128</v>
      </c>
      <c r="F364">
        <v>1</v>
      </c>
      <c r="G364">
        <v>161</v>
      </c>
      <c r="H364">
        <v>1</v>
      </c>
      <c r="I364">
        <v>1</v>
      </c>
      <c r="J364" t="s">
        <v>203</v>
      </c>
      <c r="K364" t="s">
        <v>37</v>
      </c>
      <c r="L364" t="s">
        <v>731</v>
      </c>
      <c r="M364" s="1" t="s">
        <v>732</v>
      </c>
      <c r="N364">
        <v>1.18</v>
      </c>
      <c r="O364" s="3">
        <v>3.7999999999999999E-2</v>
      </c>
      <c r="P364" s="3">
        <v>3.7999999999999999E-2</v>
      </c>
      <c r="Q364" s="3">
        <v>0.66700000000000004</v>
      </c>
      <c r="R364" s="3">
        <v>0.67100000000000004</v>
      </c>
      <c r="S364" s="3">
        <v>0.57099999999999995</v>
      </c>
      <c r="T364" s="1" t="s">
        <v>108</v>
      </c>
      <c r="U364" s="5">
        <f t="shared" si="63"/>
        <v>2</v>
      </c>
      <c r="V364" s="5">
        <f t="shared" si="64"/>
        <v>4</v>
      </c>
      <c r="W364" s="5">
        <f t="shared" si="66"/>
        <v>2</v>
      </c>
      <c r="X364" s="5">
        <f t="shared" si="67"/>
        <v>4</v>
      </c>
      <c r="Y364" s="3">
        <v>0.53700000000000003</v>
      </c>
      <c r="Z364" s="3">
        <v>0.42899999999999999</v>
      </c>
      <c r="AA364" s="3">
        <v>3.1E-2</v>
      </c>
      <c r="AB364" s="3">
        <v>0.37</v>
      </c>
      <c r="AC364" s="3">
        <v>0.5</v>
      </c>
      <c r="AD364" s="1" t="s">
        <v>288</v>
      </c>
      <c r="AE364" s="5">
        <f t="shared" si="68"/>
        <v>5</v>
      </c>
      <c r="AF364" s="5">
        <f t="shared" si="69"/>
        <v>12</v>
      </c>
      <c r="AG364">
        <v>203</v>
      </c>
      <c r="AH364">
        <v>4</v>
      </c>
      <c r="AI364">
        <v>4</v>
      </c>
      <c r="AJ364">
        <v>105</v>
      </c>
      <c r="AK364">
        <f t="shared" si="65"/>
        <v>98</v>
      </c>
      <c r="AL364">
        <v>70</v>
      </c>
      <c r="AM364">
        <v>35</v>
      </c>
      <c r="AN364">
        <v>3</v>
      </c>
      <c r="AO364" s="1" t="s">
        <v>240</v>
      </c>
    </row>
    <row r="365" spans="1:41" x14ac:dyDescent="0.35">
      <c r="A365" s="2">
        <v>42513</v>
      </c>
      <c r="B365" t="s">
        <v>138</v>
      </c>
      <c r="C365">
        <v>5</v>
      </c>
      <c r="D365" t="s">
        <v>139</v>
      </c>
      <c r="E365" t="s">
        <v>133</v>
      </c>
      <c r="F365">
        <v>1</v>
      </c>
      <c r="G365">
        <v>95</v>
      </c>
      <c r="H365">
        <v>1</v>
      </c>
      <c r="I365">
        <v>1</v>
      </c>
      <c r="K365" t="s">
        <v>37</v>
      </c>
      <c r="L365" t="s">
        <v>733</v>
      </c>
      <c r="M365" s="1" t="s">
        <v>734</v>
      </c>
      <c r="N365">
        <v>2.14</v>
      </c>
      <c r="O365" s="3">
        <v>1.6E-2</v>
      </c>
      <c r="P365" s="3">
        <v>1.6E-2</v>
      </c>
      <c r="Q365" s="3">
        <v>0.70299999999999996</v>
      </c>
      <c r="R365" s="3">
        <v>0.75600000000000001</v>
      </c>
      <c r="S365" s="3">
        <v>0.73699999999999999</v>
      </c>
      <c r="T365" s="1" t="s">
        <v>46</v>
      </c>
      <c r="U365" s="5">
        <f t="shared" si="63"/>
        <v>0</v>
      </c>
      <c r="V365" s="5">
        <f t="shared" si="64"/>
        <v>1</v>
      </c>
      <c r="W365" s="5">
        <f t="shared" si="66"/>
        <v>0</v>
      </c>
      <c r="X365" s="5">
        <f t="shared" si="67"/>
        <v>1</v>
      </c>
      <c r="Y365" s="3">
        <v>0.628</v>
      </c>
      <c r="Z365" s="3">
        <v>0.53600000000000003</v>
      </c>
      <c r="AA365" s="3">
        <v>2.4E-2</v>
      </c>
      <c r="AB365" s="3">
        <v>0.51700000000000002</v>
      </c>
      <c r="AC365" s="3">
        <v>0.57699999999999996</v>
      </c>
      <c r="AD365" s="1" t="s">
        <v>599</v>
      </c>
      <c r="AE365" s="5">
        <f t="shared" si="68"/>
        <v>7</v>
      </c>
      <c r="AF365" s="5">
        <f t="shared" si="69"/>
        <v>14</v>
      </c>
      <c r="AG365">
        <v>148</v>
      </c>
      <c r="AH365">
        <v>1</v>
      </c>
      <c r="AI365">
        <v>1</v>
      </c>
      <c r="AJ365">
        <v>64</v>
      </c>
      <c r="AK365">
        <f t="shared" si="65"/>
        <v>84</v>
      </c>
      <c r="AL365">
        <v>45</v>
      </c>
      <c r="AM365">
        <v>19</v>
      </c>
      <c r="AN365">
        <v>2</v>
      </c>
      <c r="AO365" s="1" t="s">
        <v>166</v>
      </c>
    </row>
    <row r="366" spans="1:41" x14ac:dyDescent="0.35">
      <c r="A366" s="2">
        <v>42499</v>
      </c>
      <c r="B366" t="s">
        <v>150</v>
      </c>
      <c r="C366">
        <v>3</v>
      </c>
      <c r="D366" t="s">
        <v>139</v>
      </c>
      <c r="E366" t="s">
        <v>61</v>
      </c>
      <c r="F366">
        <v>1</v>
      </c>
      <c r="G366">
        <v>3</v>
      </c>
      <c r="H366">
        <v>0</v>
      </c>
      <c r="I366">
        <v>1</v>
      </c>
      <c r="J366">
        <v>2</v>
      </c>
      <c r="K366" t="s">
        <v>175</v>
      </c>
      <c r="L366" t="s">
        <v>37</v>
      </c>
      <c r="M366" s="1" t="s">
        <v>209</v>
      </c>
      <c r="N366">
        <v>0.71</v>
      </c>
      <c r="O366" s="3">
        <v>8.8999999999999996E-2</v>
      </c>
      <c r="P366" s="3">
        <v>1.7999999999999999E-2</v>
      </c>
      <c r="Q366" s="3">
        <v>0.57099999999999995</v>
      </c>
      <c r="R366" s="3">
        <v>0.625</v>
      </c>
      <c r="S366" s="3">
        <v>0.5</v>
      </c>
      <c r="T366" s="1" t="s">
        <v>222</v>
      </c>
      <c r="U366" s="5">
        <f t="shared" si="63"/>
        <v>3</v>
      </c>
      <c r="V366" s="5">
        <f t="shared" si="64"/>
        <v>6</v>
      </c>
      <c r="W366" s="5">
        <f t="shared" si="66"/>
        <v>3</v>
      </c>
      <c r="X366" s="5">
        <f t="shared" si="67"/>
        <v>6</v>
      </c>
      <c r="Y366" s="3">
        <v>0.435</v>
      </c>
      <c r="Z366" s="3">
        <v>0.30499999999999999</v>
      </c>
      <c r="AA366" s="3">
        <v>8.5000000000000006E-2</v>
      </c>
      <c r="AB366" s="3">
        <v>0.184</v>
      </c>
      <c r="AC366" s="3">
        <v>0.52400000000000002</v>
      </c>
      <c r="AD366" s="1" t="s">
        <v>367</v>
      </c>
      <c r="AE366" s="5">
        <f t="shared" si="68"/>
        <v>0</v>
      </c>
      <c r="AF366" s="5">
        <f t="shared" si="69"/>
        <v>3</v>
      </c>
      <c r="AG366">
        <v>115</v>
      </c>
      <c r="AH366">
        <v>5</v>
      </c>
      <c r="AI366">
        <v>1</v>
      </c>
      <c r="AJ366">
        <v>56</v>
      </c>
      <c r="AK366">
        <f t="shared" si="65"/>
        <v>59</v>
      </c>
      <c r="AL366">
        <v>32</v>
      </c>
      <c r="AM366">
        <v>24</v>
      </c>
      <c r="AN366">
        <v>5</v>
      </c>
      <c r="AO366" s="1" t="s">
        <v>442</v>
      </c>
    </row>
    <row r="367" spans="1:41" x14ac:dyDescent="0.35">
      <c r="A367" s="2">
        <v>42499</v>
      </c>
      <c r="B367" t="s">
        <v>150</v>
      </c>
      <c r="C367">
        <v>3</v>
      </c>
      <c r="D367" t="s">
        <v>139</v>
      </c>
      <c r="E367" t="s">
        <v>36</v>
      </c>
      <c r="F367">
        <v>1</v>
      </c>
      <c r="G367">
        <v>6</v>
      </c>
      <c r="H367">
        <v>1</v>
      </c>
      <c r="I367">
        <v>1</v>
      </c>
      <c r="J367">
        <v>6</v>
      </c>
      <c r="K367" t="s">
        <v>37</v>
      </c>
      <c r="L367" t="s">
        <v>260</v>
      </c>
      <c r="M367" s="1" t="s">
        <v>735</v>
      </c>
      <c r="N367">
        <v>1.0900000000000001</v>
      </c>
      <c r="O367" s="3">
        <v>5.0999999999999997E-2</v>
      </c>
      <c r="P367" s="3">
        <v>0.02</v>
      </c>
      <c r="Q367" s="3">
        <v>0.70699999999999996</v>
      </c>
      <c r="R367" s="3">
        <v>0.7</v>
      </c>
      <c r="S367" s="3">
        <v>0.48299999999999998</v>
      </c>
      <c r="T367" s="1" t="s">
        <v>80</v>
      </c>
      <c r="U367" s="5">
        <f t="shared" si="63"/>
        <v>5</v>
      </c>
      <c r="V367" s="5">
        <f t="shared" si="64"/>
        <v>8</v>
      </c>
      <c r="W367" s="5">
        <f t="shared" si="66"/>
        <v>5</v>
      </c>
      <c r="X367" s="5">
        <f t="shared" si="67"/>
        <v>8</v>
      </c>
      <c r="Y367" s="3">
        <v>0.502</v>
      </c>
      <c r="Z367" s="3">
        <v>0.39500000000000002</v>
      </c>
      <c r="AA367" s="3">
        <v>3.2000000000000001E-2</v>
      </c>
      <c r="AB367" s="3">
        <v>0.377</v>
      </c>
      <c r="AC367" s="3">
        <v>0.42599999999999999</v>
      </c>
      <c r="AD367" s="1" t="s">
        <v>194</v>
      </c>
      <c r="AE367" s="5">
        <f t="shared" si="68"/>
        <v>2</v>
      </c>
      <c r="AF367" s="5">
        <f t="shared" si="69"/>
        <v>14</v>
      </c>
      <c r="AG367">
        <v>223</v>
      </c>
      <c r="AH367">
        <v>5</v>
      </c>
      <c r="AI367">
        <v>2</v>
      </c>
      <c r="AJ367">
        <v>99</v>
      </c>
      <c r="AK367">
        <f t="shared" si="65"/>
        <v>124</v>
      </c>
      <c r="AL367">
        <v>70</v>
      </c>
      <c r="AM367">
        <v>29</v>
      </c>
      <c r="AN367">
        <v>4</v>
      </c>
      <c r="AO367" s="1" t="s">
        <v>109</v>
      </c>
    </row>
    <row r="368" spans="1:41" x14ac:dyDescent="0.35">
      <c r="A368" s="2">
        <v>42499</v>
      </c>
      <c r="B368" t="s">
        <v>150</v>
      </c>
      <c r="C368">
        <v>3</v>
      </c>
      <c r="D368" t="s">
        <v>139</v>
      </c>
      <c r="E368" t="s">
        <v>43</v>
      </c>
      <c r="F368">
        <v>1</v>
      </c>
      <c r="G368">
        <v>5</v>
      </c>
      <c r="H368">
        <v>1</v>
      </c>
      <c r="I368">
        <v>1</v>
      </c>
      <c r="J368">
        <v>5</v>
      </c>
      <c r="K368" t="s">
        <v>37</v>
      </c>
      <c r="L368" t="s">
        <v>140</v>
      </c>
      <c r="M368" s="1" t="s">
        <v>736</v>
      </c>
      <c r="N368">
        <v>1.1000000000000001</v>
      </c>
      <c r="O368" s="3">
        <v>3.7999999999999999E-2</v>
      </c>
      <c r="P368" s="3">
        <v>2.5000000000000001E-2</v>
      </c>
      <c r="Q368" s="3">
        <v>0.70899999999999996</v>
      </c>
      <c r="R368" s="3">
        <v>0.64300000000000002</v>
      </c>
      <c r="S368" s="3">
        <v>0.65200000000000002</v>
      </c>
      <c r="T368" s="1" t="s">
        <v>67</v>
      </c>
      <c r="U368" s="5">
        <f t="shared" si="63"/>
        <v>1</v>
      </c>
      <c r="V368" s="5">
        <f t="shared" si="64"/>
        <v>3</v>
      </c>
      <c r="W368" s="5">
        <f t="shared" si="66"/>
        <v>1</v>
      </c>
      <c r="X368" s="5">
        <f t="shared" si="67"/>
        <v>3</v>
      </c>
      <c r="Y368" s="3">
        <v>0.50900000000000001</v>
      </c>
      <c r="Z368" s="3">
        <v>0.39100000000000001</v>
      </c>
      <c r="AA368" s="3">
        <v>2.1999999999999999E-2</v>
      </c>
      <c r="AB368" s="3">
        <v>0.40799999999999997</v>
      </c>
      <c r="AC368" s="3">
        <v>0.313</v>
      </c>
      <c r="AD368" s="1" t="s">
        <v>399</v>
      </c>
      <c r="AE368" s="5">
        <f t="shared" si="68"/>
        <v>3</v>
      </c>
      <c r="AF368" s="5">
        <f t="shared" si="69"/>
        <v>9</v>
      </c>
      <c r="AG368">
        <v>171</v>
      </c>
      <c r="AH368">
        <v>3</v>
      </c>
      <c r="AI368">
        <v>2</v>
      </c>
      <c r="AJ368">
        <v>79</v>
      </c>
      <c r="AK368">
        <f t="shared" si="65"/>
        <v>92</v>
      </c>
      <c r="AL368">
        <v>56</v>
      </c>
      <c r="AM368">
        <v>23</v>
      </c>
      <c r="AN368">
        <v>2</v>
      </c>
      <c r="AO368" s="1" t="s">
        <v>737</v>
      </c>
    </row>
    <row r="369" spans="1:41" x14ac:dyDescent="0.35">
      <c r="A369" s="2">
        <v>42499</v>
      </c>
      <c r="B369" t="s">
        <v>150</v>
      </c>
      <c r="C369">
        <v>3</v>
      </c>
      <c r="D369" t="s">
        <v>139</v>
      </c>
      <c r="E369" t="s">
        <v>49</v>
      </c>
      <c r="F369">
        <v>1</v>
      </c>
      <c r="G369">
        <v>37</v>
      </c>
      <c r="H369">
        <v>1</v>
      </c>
      <c r="I369">
        <v>1</v>
      </c>
      <c r="K369" t="s">
        <v>37</v>
      </c>
      <c r="L369" t="s">
        <v>738</v>
      </c>
      <c r="M369" s="1" t="s">
        <v>739</v>
      </c>
      <c r="N369">
        <v>1.03</v>
      </c>
      <c r="O369" s="3">
        <v>1.4E-2</v>
      </c>
      <c r="P369" s="3">
        <v>0</v>
      </c>
      <c r="Q369" s="3">
        <v>0.76100000000000001</v>
      </c>
      <c r="R369" s="3">
        <v>0.68500000000000005</v>
      </c>
      <c r="S369" s="3">
        <v>0.41199999999999998</v>
      </c>
      <c r="T369" s="1" t="s">
        <v>367</v>
      </c>
      <c r="U369" s="5">
        <f t="shared" si="63"/>
        <v>0</v>
      </c>
      <c r="V369" s="5">
        <f t="shared" si="64"/>
        <v>3</v>
      </c>
      <c r="W369" s="5">
        <f t="shared" si="66"/>
        <v>0</v>
      </c>
      <c r="X369" s="5">
        <f t="shared" si="67"/>
        <v>3</v>
      </c>
      <c r="Y369" s="3">
        <v>0.51500000000000001</v>
      </c>
      <c r="Z369" s="3">
        <v>0.39</v>
      </c>
      <c r="AA369" s="3">
        <v>1.7000000000000001E-2</v>
      </c>
      <c r="AB369" s="3">
        <v>0.38200000000000001</v>
      </c>
      <c r="AC369" s="3">
        <v>0.4</v>
      </c>
      <c r="AD369" s="1" t="s">
        <v>179</v>
      </c>
      <c r="AE369" s="5">
        <f t="shared" si="68"/>
        <v>3</v>
      </c>
      <c r="AF369" s="5">
        <f t="shared" si="69"/>
        <v>3</v>
      </c>
      <c r="AG369">
        <v>130</v>
      </c>
      <c r="AH369">
        <v>1</v>
      </c>
      <c r="AI369">
        <v>0</v>
      </c>
      <c r="AJ369">
        <v>71</v>
      </c>
      <c r="AK369">
        <f t="shared" si="65"/>
        <v>59</v>
      </c>
      <c r="AL369">
        <v>54</v>
      </c>
      <c r="AM369">
        <v>17</v>
      </c>
      <c r="AN369">
        <v>1</v>
      </c>
      <c r="AO369" s="1" t="s">
        <v>561</v>
      </c>
    </row>
    <row r="370" spans="1:41" x14ac:dyDescent="0.35">
      <c r="A370" s="2">
        <v>42499</v>
      </c>
      <c r="B370" t="s">
        <v>150</v>
      </c>
      <c r="C370">
        <v>3</v>
      </c>
      <c r="D370" t="s">
        <v>139</v>
      </c>
      <c r="E370" t="s">
        <v>54</v>
      </c>
      <c r="F370">
        <v>1</v>
      </c>
      <c r="G370">
        <v>103</v>
      </c>
      <c r="H370">
        <v>1</v>
      </c>
      <c r="I370">
        <v>1</v>
      </c>
      <c r="J370" t="s">
        <v>203</v>
      </c>
      <c r="K370" t="s">
        <v>37</v>
      </c>
      <c r="L370" t="s">
        <v>740</v>
      </c>
      <c r="M370" s="1" t="s">
        <v>362</v>
      </c>
      <c r="N370">
        <v>1.28</v>
      </c>
      <c r="O370" s="3">
        <v>2.8000000000000001E-2</v>
      </c>
      <c r="P370" s="3">
        <v>1.4E-2</v>
      </c>
      <c r="Q370" s="3">
        <v>0.69399999999999995</v>
      </c>
      <c r="R370" s="3">
        <v>0.7</v>
      </c>
      <c r="S370" s="3">
        <v>0.72699999999999998</v>
      </c>
      <c r="T370" s="1" t="s">
        <v>88</v>
      </c>
      <c r="U370" s="5">
        <f t="shared" si="63"/>
        <v>2</v>
      </c>
      <c r="V370" s="5">
        <f t="shared" si="64"/>
        <v>3</v>
      </c>
      <c r="W370" s="5">
        <f t="shared" si="66"/>
        <v>2</v>
      </c>
      <c r="X370" s="5">
        <f t="shared" si="67"/>
        <v>3</v>
      </c>
      <c r="Y370" s="3">
        <v>0.54700000000000004</v>
      </c>
      <c r="Z370" s="3">
        <v>0.373</v>
      </c>
      <c r="AA370" s="3">
        <v>0.06</v>
      </c>
      <c r="AB370" s="3">
        <v>0.25600000000000001</v>
      </c>
      <c r="AC370" s="3">
        <v>0.53600000000000003</v>
      </c>
      <c r="AD370" s="1" t="s">
        <v>71</v>
      </c>
      <c r="AE370" s="5">
        <f t="shared" si="68"/>
        <v>3</v>
      </c>
      <c r="AF370" s="5">
        <f t="shared" si="69"/>
        <v>5</v>
      </c>
      <c r="AG370">
        <v>139</v>
      </c>
      <c r="AH370">
        <v>2</v>
      </c>
      <c r="AI370">
        <v>1</v>
      </c>
      <c r="AJ370">
        <v>72</v>
      </c>
      <c r="AK370">
        <f t="shared" si="65"/>
        <v>67</v>
      </c>
      <c r="AL370">
        <v>50</v>
      </c>
      <c r="AM370">
        <v>22</v>
      </c>
      <c r="AN370">
        <v>4</v>
      </c>
      <c r="AO370" s="1" t="s">
        <v>96</v>
      </c>
    </row>
    <row r="371" spans="1:41" x14ac:dyDescent="0.35">
      <c r="A371" s="2">
        <v>42492</v>
      </c>
      <c r="B371" t="s">
        <v>167</v>
      </c>
      <c r="C371">
        <v>3</v>
      </c>
      <c r="D371" t="s">
        <v>139</v>
      </c>
      <c r="E371" t="s">
        <v>61</v>
      </c>
      <c r="F371">
        <v>1</v>
      </c>
      <c r="G371">
        <v>2</v>
      </c>
      <c r="H371">
        <v>1</v>
      </c>
      <c r="I371">
        <v>1</v>
      </c>
      <c r="J371">
        <v>2</v>
      </c>
      <c r="K371" t="s">
        <v>37</v>
      </c>
      <c r="L371" t="s">
        <v>175</v>
      </c>
      <c r="M371" s="1" t="s">
        <v>741</v>
      </c>
      <c r="N371">
        <v>1.3</v>
      </c>
      <c r="O371" s="3">
        <v>2.4E-2</v>
      </c>
      <c r="P371" s="3">
        <v>3.6999999999999998E-2</v>
      </c>
      <c r="Q371" s="3">
        <v>0.72</v>
      </c>
      <c r="R371" s="3">
        <v>0.72899999999999998</v>
      </c>
      <c r="S371" s="3">
        <v>0.52200000000000002</v>
      </c>
      <c r="T371" s="1" t="s">
        <v>170</v>
      </c>
      <c r="U371" s="5">
        <f t="shared" si="63"/>
        <v>8</v>
      </c>
      <c r="V371" s="5">
        <f t="shared" si="64"/>
        <v>10</v>
      </c>
      <c r="W371" s="5">
        <f t="shared" si="66"/>
        <v>8</v>
      </c>
      <c r="X371" s="5">
        <f t="shared" si="67"/>
        <v>10</v>
      </c>
      <c r="Y371" s="3">
        <v>0.55400000000000005</v>
      </c>
      <c r="Z371" s="3">
        <v>0.42699999999999999</v>
      </c>
      <c r="AA371" s="3">
        <v>0.13300000000000001</v>
      </c>
      <c r="AB371" s="3">
        <v>0.32100000000000001</v>
      </c>
      <c r="AC371" s="3">
        <v>0.68200000000000005</v>
      </c>
      <c r="AD371" s="1" t="s">
        <v>136</v>
      </c>
      <c r="AE371" s="5">
        <f t="shared" si="68"/>
        <v>4</v>
      </c>
      <c r="AF371" s="5">
        <f t="shared" si="69"/>
        <v>6</v>
      </c>
      <c r="AG371">
        <v>157</v>
      </c>
      <c r="AH371">
        <v>2</v>
      </c>
      <c r="AI371">
        <v>3</v>
      </c>
      <c r="AJ371">
        <v>82</v>
      </c>
      <c r="AK371">
        <f t="shared" si="65"/>
        <v>75</v>
      </c>
      <c r="AL371">
        <v>59</v>
      </c>
      <c r="AM371">
        <v>23</v>
      </c>
      <c r="AN371">
        <v>10</v>
      </c>
      <c r="AO371" s="1" t="s">
        <v>312</v>
      </c>
    </row>
    <row r="372" spans="1:41" x14ac:dyDescent="0.35">
      <c r="A372" s="2">
        <v>42492</v>
      </c>
      <c r="B372" t="s">
        <v>167</v>
      </c>
      <c r="C372">
        <v>3</v>
      </c>
      <c r="D372" t="s">
        <v>139</v>
      </c>
      <c r="E372" t="s">
        <v>36</v>
      </c>
      <c r="F372">
        <v>1</v>
      </c>
      <c r="G372">
        <v>6</v>
      </c>
      <c r="H372">
        <v>1</v>
      </c>
      <c r="I372">
        <v>1</v>
      </c>
      <c r="J372">
        <v>6</v>
      </c>
      <c r="K372" t="s">
        <v>37</v>
      </c>
      <c r="L372" t="s">
        <v>260</v>
      </c>
      <c r="M372" s="1" t="s">
        <v>368</v>
      </c>
      <c r="N372">
        <v>1.22</v>
      </c>
      <c r="O372" s="3">
        <v>5.0999999999999997E-2</v>
      </c>
      <c r="P372" s="3">
        <v>2.5000000000000001E-2</v>
      </c>
      <c r="Q372" s="3">
        <v>0.73399999999999999</v>
      </c>
      <c r="R372" s="3">
        <v>0.75900000000000001</v>
      </c>
      <c r="S372" s="3">
        <v>0.42899999999999999</v>
      </c>
      <c r="T372" s="1" t="s">
        <v>76</v>
      </c>
      <c r="U372" s="5">
        <f t="shared" si="63"/>
        <v>4</v>
      </c>
      <c r="V372" s="5">
        <f t="shared" si="64"/>
        <v>5</v>
      </c>
      <c r="W372" s="5">
        <f t="shared" si="66"/>
        <v>4</v>
      </c>
      <c r="X372" s="5">
        <f t="shared" si="67"/>
        <v>5</v>
      </c>
      <c r="Y372" s="3">
        <v>0.53500000000000003</v>
      </c>
      <c r="Z372" s="3">
        <v>0.4</v>
      </c>
      <c r="AA372" s="3">
        <v>1.2999999999999999E-2</v>
      </c>
      <c r="AB372" s="3">
        <v>0.30599999999999999</v>
      </c>
      <c r="AC372" s="3">
        <v>0.54800000000000004</v>
      </c>
      <c r="AD372" s="1" t="s">
        <v>345</v>
      </c>
      <c r="AE372" s="5">
        <f t="shared" si="68"/>
        <v>2</v>
      </c>
      <c r="AF372" s="5">
        <f t="shared" si="69"/>
        <v>7</v>
      </c>
      <c r="AG372">
        <v>159</v>
      </c>
      <c r="AH372">
        <v>4</v>
      </c>
      <c r="AI372">
        <v>2</v>
      </c>
      <c r="AJ372">
        <v>79</v>
      </c>
      <c r="AK372">
        <f t="shared" si="65"/>
        <v>80</v>
      </c>
      <c r="AL372">
        <v>58</v>
      </c>
      <c r="AM372">
        <v>21</v>
      </c>
      <c r="AN372">
        <v>1</v>
      </c>
      <c r="AO372" s="1" t="s">
        <v>315</v>
      </c>
    </row>
    <row r="373" spans="1:41" x14ac:dyDescent="0.35">
      <c r="A373" s="2">
        <v>42492</v>
      </c>
      <c r="B373" t="s">
        <v>167</v>
      </c>
      <c r="C373">
        <v>3</v>
      </c>
      <c r="D373" t="s">
        <v>139</v>
      </c>
      <c r="E373" t="s">
        <v>43</v>
      </c>
      <c r="F373">
        <v>1</v>
      </c>
      <c r="G373">
        <v>10</v>
      </c>
      <c r="H373">
        <v>1</v>
      </c>
      <c r="I373">
        <v>1</v>
      </c>
      <c r="J373">
        <v>11</v>
      </c>
      <c r="K373" t="s">
        <v>37</v>
      </c>
      <c r="L373" t="s">
        <v>351</v>
      </c>
      <c r="M373" s="1" t="s">
        <v>62</v>
      </c>
      <c r="N373">
        <v>1.44</v>
      </c>
      <c r="O373" s="3">
        <v>1.6E-2</v>
      </c>
      <c r="P373" s="3">
        <v>4.7E-2</v>
      </c>
      <c r="Q373" s="3">
        <v>0.65600000000000003</v>
      </c>
      <c r="R373" s="3">
        <v>0.73799999999999999</v>
      </c>
      <c r="S373" s="3">
        <v>0.68200000000000005</v>
      </c>
      <c r="T373" s="1" t="s">
        <v>179</v>
      </c>
      <c r="U373" s="5">
        <f t="shared" si="63"/>
        <v>3</v>
      </c>
      <c r="V373" s="5">
        <f t="shared" si="64"/>
        <v>3</v>
      </c>
      <c r="W373" s="5">
        <f t="shared" si="66"/>
        <v>3</v>
      </c>
      <c r="X373" s="5">
        <f t="shared" si="67"/>
        <v>3</v>
      </c>
      <c r="Y373" s="3">
        <v>0.55600000000000005</v>
      </c>
      <c r="Z373" s="3">
        <v>0.40600000000000003</v>
      </c>
      <c r="AA373" s="3">
        <v>5.8000000000000003E-2</v>
      </c>
      <c r="AB373" s="3">
        <v>0.34</v>
      </c>
      <c r="AC373" s="3">
        <v>0.54500000000000004</v>
      </c>
      <c r="AD373" s="1" t="s">
        <v>742</v>
      </c>
      <c r="AE373" s="5">
        <f t="shared" si="68"/>
        <v>2</v>
      </c>
      <c r="AF373" s="5">
        <f t="shared" si="69"/>
        <v>10</v>
      </c>
      <c r="AG373">
        <v>133</v>
      </c>
      <c r="AH373">
        <v>1</v>
      </c>
      <c r="AI373">
        <v>3</v>
      </c>
      <c r="AJ373">
        <v>64</v>
      </c>
      <c r="AK373">
        <f t="shared" si="65"/>
        <v>69</v>
      </c>
      <c r="AL373">
        <v>42</v>
      </c>
      <c r="AM373">
        <v>22</v>
      </c>
      <c r="AN373">
        <v>4</v>
      </c>
      <c r="AO373" s="1" t="s">
        <v>698</v>
      </c>
    </row>
    <row r="374" spans="1:41" x14ac:dyDescent="0.35">
      <c r="A374" s="2">
        <v>42492</v>
      </c>
      <c r="B374" t="s">
        <v>167</v>
      </c>
      <c r="C374">
        <v>3</v>
      </c>
      <c r="D374" t="s">
        <v>139</v>
      </c>
      <c r="E374" t="s">
        <v>49</v>
      </c>
      <c r="F374">
        <v>1</v>
      </c>
      <c r="G374">
        <v>17</v>
      </c>
      <c r="H374">
        <v>1</v>
      </c>
      <c r="I374">
        <v>1</v>
      </c>
      <c r="J374">
        <v>15</v>
      </c>
      <c r="K374" t="s">
        <v>37</v>
      </c>
      <c r="L374" t="s">
        <v>421</v>
      </c>
      <c r="M374" s="1" t="s">
        <v>233</v>
      </c>
      <c r="N374">
        <v>2.0099999999999998</v>
      </c>
      <c r="O374" s="3">
        <v>2.3E-2</v>
      </c>
      <c r="P374" s="3">
        <v>0</v>
      </c>
      <c r="Q374" s="3">
        <v>0.628</v>
      </c>
      <c r="R374" s="3">
        <v>0.88900000000000001</v>
      </c>
      <c r="S374" s="3">
        <v>0.438</v>
      </c>
      <c r="T374" s="1" t="s">
        <v>57</v>
      </c>
      <c r="U374" s="5">
        <f t="shared" si="63"/>
        <v>0</v>
      </c>
      <c r="V374" s="5">
        <f t="shared" si="64"/>
        <v>0</v>
      </c>
      <c r="W374" s="5">
        <f t="shared" si="66"/>
        <v>0</v>
      </c>
      <c r="X374" s="5">
        <f t="shared" si="67"/>
        <v>0</v>
      </c>
      <c r="Y374" s="3">
        <v>0.63400000000000001</v>
      </c>
      <c r="Z374" s="3">
        <v>0.56000000000000005</v>
      </c>
      <c r="AA374" s="3">
        <v>0.02</v>
      </c>
      <c r="AB374" s="3">
        <v>0.58099999999999996</v>
      </c>
      <c r="AC374" s="3">
        <v>0.52600000000000002</v>
      </c>
      <c r="AD374" s="1" t="s">
        <v>80</v>
      </c>
      <c r="AE374" s="5">
        <f t="shared" si="68"/>
        <v>5</v>
      </c>
      <c r="AF374" s="5">
        <f t="shared" si="69"/>
        <v>8</v>
      </c>
      <c r="AG374">
        <v>93</v>
      </c>
      <c r="AH374">
        <v>1</v>
      </c>
      <c r="AI374">
        <v>0</v>
      </c>
      <c r="AJ374">
        <v>43</v>
      </c>
      <c r="AK374">
        <f t="shared" si="65"/>
        <v>50</v>
      </c>
      <c r="AL374">
        <v>27</v>
      </c>
      <c r="AM374">
        <v>16</v>
      </c>
      <c r="AN374">
        <v>1</v>
      </c>
      <c r="AO374" s="1" t="s">
        <v>232</v>
      </c>
    </row>
    <row r="375" spans="1:41" x14ac:dyDescent="0.35">
      <c r="A375" s="2">
        <v>42492</v>
      </c>
      <c r="B375" t="s">
        <v>167</v>
      </c>
      <c r="C375">
        <v>3</v>
      </c>
      <c r="D375" t="s">
        <v>139</v>
      </c>
      <c r="E375" t="s">
        <v>54</v>
      </c>
      <c r="F375">
        <v>1</v>
      </c>
      <c r="G375">
        <v>40</v>
      </c>
      <c r="H375">
        <v>1</v>
      </c>
      <c r="I375">
        <v>1</v>
      </c>
      <c r="K375" t="s">
        <v>37</v>
      </c>
      <c r="L375" t="s">
        <v>372</v>
      </c>
      <c r="M375" s="1" t="s">
        <v>221</v>
      </c>
      <c r="N375">
        <v>1.96</v>
      </c>
      <c r="O375" s="3">
        <v>4.1000000000000002E-2</v>
      </c>
      <c r="P375" s="3">
        <v>8.2000000000000003E-2</v>
      </c>
      <c r="Q375" s="3">
        <v>0.53100000000000003</v>
      </c>
      <c r="R375" s="3">
        <v>0.84599999999999997</v>
      </c>
      <c r="S375" s="3">
        <v>0.69599999999999995</v>
      </c>
      <c r="T375" s="1" t="s">
        <v>84</v>
      </c>
      <c r="U375" s="5">
        <f t="shared" si="63"/>
        <v>1</v>
      </c>
      <c r="V375" s="5">
        <f t="shared" si="64"/>
        <v>1</v>
      </c>
      <c r="W375" s="5">
        <f t="shared" si="66"/>
        <v>1</v>
      </c>
      <c r="X375" s="5">
        <f t="shared" si="67"/>
        <v>1</v>
      </c>
      <c r="Y375" s="3">
        <v>0.60599999999999998</v>
      </c>
      <c r="Z375" s="3">
        <v>0.44</v>
      </c>
      <c r="AA375" s="3">
        <v>0.08</v>
      </c>
      <c r="AB375" s="3">
        <v>0.35699999999999998</v>
      </c>
      <c r="AC375" s="3">
        <v>0.54500000000000004</v>
      </c>
      <c r="AD375" s="1" t="s">
        <v>71</v>
      </c>
      <c r="AE375" s="5">
        <f t="shared" si="68"/>
        <v>3</v>
      </c>
      <c r="AF375" s="5">
        <f t="shared" si="69"/>
        <v>5</v>
      </c>
      <c r="AG375">
        <v>99</v>
      </c>
      <c r="AH375">
        <v>2</v>
      </c>
      <c r="AI375">
        <v>4</v>
      </c>
      <c r="AJ375">
        <v>49</v>
      </c>
      <c r="AK375">
        <f t="shared" si="65"/>
        <v>50</v>
      </c>
      <c r="AL375">
        <v>26</v>
      </c>
      <c r="AM375">
        <v>23</v>
      </c>
      <c r="AN375">
        <v>4</v>
      </c>
      <c r="AO375" s="1" t="s">
        <v>369</v>
      </c>
    </row>
    <row r="376" spans="1:41" x14ac:dyDescent="0.35">
      <c r="A376" s="2">
        <v>42471</v>
      </c>
      <c r="B376" t="s">
        <v>196</v>
      </c>
      <c r="C376">
        <v>3</v>
      </c>
      <c r="D376" t="s">
        <v>139</v>
      </c>
      <c r="E376" t="s">
        <v>54</v>
      </c>
      <c r="F376">
        <v>1</v>
      </c>
      <c r="G376">
        <v>55</v>
      </c>
      <c r="H376">
        <v>0</v>
      </c>
      <c r="I376">
        <v>1</v>
      </c>
      <c r="K376" t="s">
        <v>204</v>
      </c>
      <c r="L376" t="s">
        <v>37</v>
      </c>
      <c r="M376" s="1" t="s">
        <v>743</v>
      </c>
      <c r="N376">
        <v>0.93</v>
      </c>
      <c r="O376" s="3">
        <v>3.3000000000000002E-2</v>
      </c>
      <c r="P376" s="3">
        <v>3.3000000000000002E-2</v>
      </c>
      <c r="Q376" s="3">
        <v>0.66300000000000003</v>
      </c>
      <c r="R376" s="3">
        <v>0.72099999999999997</v>
      </c>
      <c r="S376" s="3">
        <v>0.45200000000000001</v>
      </c>
      <c r="T376" s="1" t="s">
        <v>80</v>
      </c>
      <c r="U376" s="5">
        <f t="shared" si="63"/>
        <v>5</v>
      </c>
      <c r="V376" s="5">
        <f t="shared" si="64"/>
        <v>8</v>
      </c>
      <c r="W376" s="5">
        <f t="shared" si="66"/>
        <v>5</v>
      </c>
      <c r="X376" s="5">
        <f t="shared" si="67"/>
        <v>8</v>
      </c>
      <c r="Y376" s="3">
        <v>0.5</v>
      </c>
      <c r="Z376" s="3">
        <v>0.34200000000000003</v>
      </c>
      <c r="AA376" s="3">
        <v>5.2999999999999999E-2</v>
      </c>
      <c r="AB376" s="3">
        <v>0.311</v>
      </c>
      <c r="AC376" s="3">
        <v>0.38700000000000001</v>
      </c>
      <c r="AD376" s="1" t="s">
        <v>122</v>
      </c>
      <c r="AE376" s="5">
        <f t="shared" si="68"/>
        <v>3</v>
      </c>
      <c r="AF376" s="5">
        <f t="shared" si="69"/>
        <v>4</v>
      </c>
      <c r="AG376">
        <v>168</v>
      </c>
      <c r="AH376">
        <v>3</v>
      </c>
      <c r="AI376">
        <v>3</v>
      </c>
      <c r="AJ376">
        <v>92</v>
      </c>
      <c r="AK376">
        <f t="shared" si="65"/>
        <v>76</v>
      </c>
      <c r="AL376">
        <v>61</v>
      </c>
      <c r="AM376">
        <v>31</v>
      </c>
      <c r="AN376">
        <v>4</v>
      </c>
      <c r="AO376" s="1" t="s">
        <v>312</v>
      </c>
    </row>
    <row r="377" spans="1:41" x14ac:dyDescent="0.35">
      <c r="A377" s="2">
        <v>42450</v>
      </c>
      <c r="B377" t="s">
        <v>529</v>
      </c>
      <c r="C377">
        <v>3</v>
      </c>
      <c r="D377" t="s">
        <v>35</v>
      </c>
      <c r="E377" t="s">
        <v>61</v>
      </c>
      <c r="F377">
        <v>1</v>
      </c>
      <c r="G377">
        <v>6</v>
      </c>
      <c r="H377">
        <v>1</v>
      </c>
      <c r="I377">
        <v>1</v>
      </c>
      <c r="J377">
        <v>6</v>
      </c>
      <c r="K377" t="s">
        <v>37</v>
      </c>
      <c r="L377" t="s">
        <v>260</v>
      </c>
      <c r="M377" s="1" t="s">
        <v>209</v>
      </c>
      <c r="N377">
        <v>1.85</v>
      </c>
      <c r="O377" s="3">
        <v>0</v>
      </c>
      <c r="P377" s="3">
        <v>4.7E-2</v>
      </c>
      <c r="Q377" s="3">
        <v>0.65100000000000002</v>
      </c>
      <c r="R377" s="3">
        <v>0.78600000000000003</v>
      </c>
      <c r="S377" s="3">
        <v>0.6</v>
      </c>
      <c r="T377" s="1" t="s">
        <v>40</v>
      </c>
      <c r="U377" s="5">
        <f t="shared" si="63"/>
        <v>0</v>
      </c>
      <c r="V377" s="5">
        <f t="shared" si="64"/>
        <v>2</v>
      </c>
      <c r="W377" s="5">
        <f t="shared" si="66"/>
        <v>0</v>
      </c>
      <c r="X377" s="5">
        <f t="shared" si="67"/>
        <v>2</v>
      </c>
      <c r="Y377" s="3">
        <v>0.59599999999999997</v>
      </c>
      <c r="Z377" s="3">
        <v>0.51500000000000001</v>
      </c>
      <c r="AA377" s="3">
        <v>0</v>
      </c>
      <c r="AB377" s="3">
        <v>0.47099999999999997</v>
      </c>
      <c r="AC377" s="3">
        <v>0.56299999999999994</v>
      </c>
      <c r="AD377" s="1" t="s">
        <v>117</v>
      </c>
      <c r="AE377" s="5">
        <f t="shared" si="68"/>
        <v>5</v>
      </c>
      <c r="AF377" s="5">
        <f t="shared" si="69"/>
        <v>9</v>
      </c>
      <c r="AG377">
        <v>109</v>
      </c>
      <c r="AH377">
        <v>0</v>
      </c>
      <c r="AI377">
        <v>2</v>
      </c>
      <c r="AJ377">
        <v>43</v>
      </c>
      <c r="AK377">
        <f t="shared" si="65"/>
        <v>66</v>
      </c>
      <c r="AL377">
        <v>28</v>
      </c>
      <c r="AM377">
        <v>15</v>
      </c>
      <c r="AN377">
        <v>0</v>
      </c>
      <c r="AO377" s="1" t="s">
        <v>96</v>
      </c>
    </row>
    <row r="378" spans="1:41" x14ac:dyDescent="0.35">
      <c r="A378" s="2">
        <v>42450</v>
      </c>
      <c r="B378" t="s">
        <v>529</v>
      </c>
      <c r="C378">
        <v>3</v>
      </c>
      <c r="D378" t="s">
        <v>35</v>
      </c>
      <c r="E378" t="s">
        <v>36</v>
      </c>
      <c r="F378">
        <v>1</v>
      </c>
      <c r="G378">
        <v>15</v>
      </c>
      <c r="H378">
        <v>1</v>
      </c>
      <c r="I378">
        <v>1</v>
      </c>
      <c r="J378">
        <v>15</v>
      </c>
      <c r="K378" t="s">
        <v>37</v>
      </c>
      <c r="L378" t="s">
        <v>473</v>
      </c>
      <c r="M378" s="1" t="s">
        <v>461</v>
      </c>
      <c r="N378">
        <v>1.1599999999999999</v>
      </c>
      <c r="O378" s="3">
        <v>9.1999999999999998E-2</v>
      </c>
      <c r="P378" s="3">
        <v>2.5999999999999999E-2</v>
      </c>
      <c r="Q378" s="3">
        <v>0.59199999999999997</v>
      </c>
      <c r="R378" s="3">
        <v>0.71099999999999997</v>
      </c>
      <c r="S378" s="3">
        <v>0.61299999999999999</v>
      </c>
      <c r="T378" s="1" t="s">
        <v>76</v>
      </c>
      <c r="U378" s="5">
        <f t="shared" si="63"/>
        <v>4</v>
      </c>
      <c r="V378" s="5">
        <f t="shared" si="64"/>
        <v>5</v>
      </c>
      <c r="W378" s="5">
        <f t="shared" si="66"/>
        <v>4</v>
      </c>
      <c r="X378" s="5">
        <f t="shared" si="67"/>
        <v>5</v>
      </c>
      <c r="Y378" s="3">
        <v>0.52200000000000002</v>
      </c>
      <c r="Z378" s="3">
        <v>0.38300000000000001</v>
      </c>
      <c r="AA378" s="3">
        <v>9.9000000000000005E-2</v>
      </c>
      <c r="AB378" s="3">
        <v>0.313</v>
      </c>
      <c r="AC378" s="3">
        <v>0.48499999999999999</v>
      </c>
      <c r="AD378" s="1" t="s">
        <v>108</v>
      </c>
      <c r="AE378" s="5">
        <f t="shared" si="68"/>
        <v>2</v>
      </c>
      <c r="AF378" s="5">
        <f t="shared" si="69"/>
        <v>4</v>
      </c>
      <c r="AG378">
        <v>157</v>
      </c>
      <c r="AH378">
        <v>7</v>
      </c>
      <c r="AI378">
        <v>2</v>
      </c>
      <c r="AJ378">
        <v>76</v>
      </c>
      <c r="AK378">
        <f t="shared" si="65"/>
        <v>81</v>
      </c>
      <c r="AL378">
        <v>45</v>
      </c>
      <c r="AM378">
        <v>31</v>
      </c>
      <c r="AN378">
        <v>8</v>
      </c>
      <c r="AO378" s="1" t="s">
        <v>616</v>
      </c>
    </row>
    <row r="379" spans="1:41" x14ac:dyDescent="0.35">
      <c r="A379" s="2">
        <v>42450</v>
      </c>
      <c r="B379" t="s">
        <v>529</v>
      </c>
      <c r="C379">
        <v>3</v>
      </c>
      <c r="D379" t="s">
        <v>35</v>
      </c>
      <c r="E379" t="s">
        <v>43</v>
      </c>
      <c r="F379">
        <v>1</v>
      </c>
      <c r="G379">
        <v>7</v>
      </c>
      <c r="H379">
        <v>1</v>
      </c>
      <c r="I379">
        <v>1</v>
      </c>
      <c r="J379">
        <v>7</v>
      </c>
      <c r="K379" t="s">
        <v>37</v>
      </c>
      <c r="L379" t="s">
        <v>645</v>
      </c>
      <c r="M379" s="1" t="s">
        <v>209</v>
      </c>
      <c r="N379">
        <v>1.5</v>
      </c>
      <c r="O379" s="3">
        <v>3.3000000000000002E-2</v>
      </c>
      <c r="P379" s="3">
        <v>1.6E-2</v>
      </c>
      <c r="Q379" s="3">
        <v>0.63900000000000001</v>
      </c>
      <c r="R379" s="3">
        <v>0.69199999999999995</v>
      </c>
      <c r="S379" s="3">
        <v>0.63600000000000001</v>
      </c>
      <c r="T379" s="1" t="s">
        <v>88</v>
      </c>
      <c r="U379" s="5">
        <f t="shared" si="63"/>
        <v>2</v>
      </c>
      <c r="V379" s="5">
        <f t="shared" si="64"/>
        <v>3</v>
      </c>
      <c r="W379" s="5">
        <f t="shared" si="66"/>
        <v>2</v>
      </c>
      <c r="X379" s="5">
        <f t="shared" si="67"/>
        <v>3</v>
      </c>
      <c r="Y379" s="3">
        <v>0.57899999999999996</v>
      </c>
      <c r="Z379" s="3">
        <v>0.49199999999999999</v>
      </c>
      <c r="AA379" s="3">
        <v>0</v>
      </c>
      <c r="AB379" s="3">
        <v>0.35699999999999998</v>
      </c>
      <c r="AC379" s="3">
        <v>0.73899999999999999</v>
      </c>
      <c r="AD379" s="1" t="s">
        <v>165</v>
      </c>
      <c r="AE379" s="5">
        <f t="shared" si="68"/>
        <v>4</v>
      </c>
      <c r="AF379" s="5">
        <f t="shared" si="69"/>
        <v>10</v>
      </c>
      <c r="AG379">
        <v>126</v>
      </c>
      <c r="AH379">
        <v>2</v>
      </c>
      <c r="AI379">
        <v>1</v>
      </c>
      <c r="AJ379">
        <v>61</v>
      </c>
      <c r="AK379">
        <f t="shared" si="65"/>
        <v>65</v>
      </c>
      <c r="AL379">
        <v>39</v>
      </c>
      <c r="AM379">
        <v>22</v>
      </c>
      <c r="AN379">
        <v>0</v>
      </c>
      <c r="AO379" s="1" t="s">
        <v>214</v>
      </c>
    </row>
    <row r="380" spans="1:41" x14ac:dyDescent="0.35">
      <c r="A380" s="2">
        <v>42450</v>
      </c>
      <c r="B380" t="s">
        <v>529</v>
      </c>
      <c r="C380">
        <v>3</v>
      </c>
      <c r="D380" t="s">
        <v>35</v>
      </c>
      <c r="E380" t="s">
        <v>49</v>
      </c>
      <c r="F380">
        <v>1</v>
      </c>
      <c r="G380">
        <v>14</v>
      </c>
      <c r="H380">
        <v>1</v>
      </c>
      <c r="I380">
        <v>1</v>
      </c>
      <c r="J380">
        <v>14</v>
      </c>
      <c r="K380" t="s">
        <v>37</v>
      </c>
      <c r="L380" t="s">
        <v>365</v>
      </c>
      <c r="M380" s="1" t="s">
        <v>62</v>
      </c>
      <c r="N380">
        <v>1.01</v>
      </c>
      <c r="O380" s="3">
        <v>0.02</v>
      </c>
      <c r="P380" s="3">
        <v>8.7999999999999995E-2</v>
      </c>
      <c r="Q380" s="3">
        <v>0.68600000000000005</v>
      </c>
      <c r="R380" s="3">
        <v>0.61399999999999999</v>
      </c>
      <c r="S380" s="3">
        <v>0.5</v>
      </c>
      <c r="T380" s="1" t="s">
        <v>744</v>
      </c>
      <c r="U380" s="5">
        <f t="shared" si="63"/>
        <v>14</v>
      </c>
      <c r="V380" s="5">
        <f t="shared" si="64"/>
        <v>15</v>
      </c>
      <c r="W380" s="5">
        <f t="shared" si="66"/>
        <v>14</v>
      </c>
      <c r="X380" s="5">
        <f t="shared" si="67"/>
        <v>15</v>
      </c>
      <c r="Y380" s="3">
        <v>0.52200000000000002</v>
      </c>
      <c r="Z380" s="3">
        <v>0.42399999999999999</v>
      </c>
      <c r="AA380" s="3">
        <v>3.4000000000000002E-2</v>
      </c>
      <c r="AB380" s="3">
        <v>0.26300000000000001</v>
      </c>
      <c r="AC380" s="3">
        <v>0.71399999999999997</v>
      </c>
      <c r="AD380" s="1" t="s">
        <v>222</v>
      </c>
      <c r="AE380" s="5">
        <f t="shared" si="68"/>
        <v>3</v>
      </c>
      <c r="AF380" s="5">
        <f t="shared" si="69"/>
        <v>6</v>
      </c>
      <c r="AG380">
        <v>161</v>
      </c>
      <c r="AH380">
        <v>2</v>
      </c>
      <c r="AI380">
        <v>9</v>
      </c>
      <c r="AJ380">
        <v>102</v>
      </c>
      <c r="AK380">
        <f t="shared" si="65"/>
        <v>59</v>
      </c>
      <c r="AL380">
        <v>70</v>
      </c>
      <c r="AM380">
        <v>32</v>
      </c>
      <c r="AN380">
        <v>2</v>
      </c>
      <c r="AO380" s="1" t="s">
        <v>289</v>
      </c>
    </row>
    <row r="381" spans="1:41" x14ac:dyDescent="0.35">
      <c r="A381" s="2">
        <v>42450</v>
      </c>
      <c r="B381" t="s">
        <v>529</v>
      </c>
      <c r="C381">
        <v>3</v>
      </c>
      <c r="D381" t="s">
        <v>35</v>
      </c>
      <c r="E381" t="s">
        <v>54</v>
      </c>
      <c r="F381">
        <v>1</v>
      </c>
      <c r="G381">
        <v>38</v>
      </c>
      <c r="H381">
        <v>1</v>
      </c>
      <c r="I381">
        <v>1</v>
      </c>
      <c r="J381">
        <v>33</v>
      </c>
      <c r="K381" t="s">
        <v>37</v>
      </c>
      <c r="L381" t="s">
        <v>568</v>
      </c>
      <c r="M381" s="1" t="s">
        <v>51</v>
      </c>
      <c r="N381">
        <v>1.55</v>
      </c>
      <c r="O381" s="3">
        <v>0.17299999999999999</v>
      </c>
      <c r="P381" s="3">
        <v>7.6999999999999999E-2</v>
      </c>
      <c r="Q381" s="3">
        <v>0.73099999999999998</v>
      </c>
      <c r="R381" s="3">
        <v>0.76300000000000001</v>
      </c>
      <c r="S381" s="3">
        <v>0.214</v>
      </c>
      <c r="T381" s="1" t="s">
        <v>71</v>
      </c>
      <c r="U381" s="5">
        <f t="shared" si="63"/>
        <v>3</v>
      </c>
      <c r="V381" s="5">
        <f t="shared" si="64"/>
        <v>5</v>
      </c>
      <c r="W381" s="5">
        <f t="shared" si="66"/>
        <v>3</v>
      </c>
      <c r="X381" s="5">
        <f t="shared" si="67"/>
        <v>5</v>
      </c>
      <c r="Y381" s="3">
        <v>0.60499999999999998</v>
      </c>
      <c r="Z381" s="3">
        <v>0.59699999999999998</v>
      </c>
      <c r="AA381" s="3">
        <v>0</v>
      </c>
      <c r="AB381" s="3">
        <v>0.54800000000000004</v>
      </c>
      <c r="AC381" s="3">
        <v>0.7</v>
      </c>
      <c r="AD381" s="1" t="s">
        <v>183</v>
      </c>
      <c r="AE381" s="5">
        <f t="shared" si="68"/>
        <v>6</v>
      </c>
      <c r="AF381" s="5">
        <f t="shared" si="69"/>
        <v>12</v>
      </c>
      <c r="AG381">
        <v>114</v>
      </c>
      <c r="AH381">
        <v>9</v>
      </c>
      <c r="AI381">
        <v>4</v>
      </c>
      <c r="AJ381">
        <v>52</v>
      </c>
      <c r="AK381">
        <f t="shared" si="65"/>
        <v>62</v>
      </c>
      <c r="AL381">
        <v>38</v>
      </c>
      <c r="AM381">
        <v>14</v>
      </c>
      <c r="AN381">
        <v>0</v>
      </c>
      <c r="AO381" s="1" t="s">
        <v>426</v>
      </c>
    </row>
    <row r="382" spans="1:41" x14ac:dyDescent="0.35">
      <c r="A382" s="2">
        <v>42450</v>
      </c>
      <c r="B382" t="s">
        <v>529</v>
      </c>
      <c r="C382">
        <v>3</v>
      </c>
      <c r="D382" t="s">
        <v>35</v>
      </c>
      <c r="E382" t="s">
        <v>128</v>
      </c>
      <c r="F382">
        <v>1</v>
      </c>
      <c r="G382">
        <v>87</v>
      </c>
      <c r="H382">
        <v>1</v>
      </c>
      <c r="I382">
        <v>1</v>
      </c>
      <c r="K382" t="s">
        <v>37</v>
      </c>
      <c r="L382" t="s">
        <v>414</v>
      </c>
      <c r="M382" s="1" t="s">
        <v>209</v>
      </c>
      <c r="N382">
        <v>1.71</v>
      </c>
      <c r="O382" s="3">
        <v>6.4000000000000001E-2</v>
      </c>
      <c r="P382" s="3">
        <v>2.1000000000000001E-2</v>
      </c>
      <c r="Q382" s="3">
        <v>0.70199999999999996</v>
      </c>
      <c r="R382" s="3">
        <v>0.75800000000000001</v>
      </c>
      <c r="S382" s="3">
        <v>0.64300000000000002</v>
      </c>
      <c r="T382" s="1" t="s">
        <v>46</v>
      </c>
      <c r="U382" s="5">
        <f t="shared" si="63"/>
        <v>0</v>
      </c>
      <c r="V382" s="5">
        <f t="shared" si="64"/>
        <v>1</v>
      </c>
      <c r="W382" s="5">
        <f t="shared" si="66"/>
        <v>0</v>
      </c>
      <c r="X382" s="5">
        <f t="shared" si="67"/>
        <v>1</v>
      </c>
      <c r="Y382" s="3">
        <v>0.57099999999999995</v>
      </c>
      <c r="Z382" s="3">
        <v>0.47199999999999998</v>
      </c>
      <c r="AA382" s="3">
        <v>0</v>
      </c>
      <c r="AB382" s="3">
        <v>0.38600000000000001</v>
      </c>
      <c r="AC382" s="3">
        <v>0.60699999999999998</v>
      </c>
      <c r="AD382" s="1" t="s">
        <v>200</v>
      </c>
      <c r="AE382" s="5">
        <f t="shared" si="68"/>
        <v>4</v>
      </c>
      <c r="AF382" s="5">
        <f t="shared" si="69"/>
        <v>11</v>
      </c>
      <c r="AG382">
        <v>119</v>
      </c>
      <c r="AH382">
        <v>3</v>
      </c>
      <c r="AI382">
        <v>1</v>
      </c>
      <c r="AJ382">
        <v>47</v>
      </c>
      <c r="AK382">
        <f t="shared" si="65"/>
        <v>72</v>
      </c>
      <c r="AL382">
        <v>33</v>
      </c>
      <c r="AM382">
        <v>14</v>
      </c>
      <c r="AN382">
        <v>0</v>
      </c>
      <c r="AO382" s="1" t="s">
        <v>558</v>
      </c>
    </row>
    <row r="383" spans="1:41" x14ac:dyDescent="0.35">
      <c r="A383" s="2">
        <v>42436</v>
      </c>
      <c r="B383" t="s">
        <v>536</v>
      </c>
      <c r="C383">
        <v>3</v>
      </c>
      <c r="D383" t="s">
        <v>35</v>
      </c>
      <c r="E383" t="s">
        <v>61</v>
      </c>
      <c r="F383">
        <v>1</v>
      </c>
      <c r="G383">
        <v>14</v>
      </c>
      <c r="H383">
        <v>1</v>
      </c>
      <c r="I383">
        <v>1</v>
      </c>
      <c r="J383">
        <v>12</v>
      </c>
      <c r="K383" t="s">
        <v>37</v>
      </c>
      <c r="L383" t="s">
        <v>351</v>
      </c>
      <c r="M383" s="1" t="s">
        <v>276</v>
      </c>
      <c r="N383">
        <v>2.11</v>
      </c>
      <c r="O383" s="3">
        <v>4.9000000000000002E-2</v>
      </c>
      <c r="P383" s="3">
        <v>2.4E-2</v>
      </c>
      <c r="Q383" s="3">
        <v>0.68300000000000005</v>
      </c>
      <c r="R383" s="3">
        <v>0.78600000000000003</v>
      </c>
      <c r="S383" s="3">
        <v>0.61499999999999999</v>
      </c>
      <c r="T383" s="1" t="s">
        <v>57</v>
      </c>
      <c r="U383" s="5">
        <f t="shared" si="63"/>
        <v>0</v>
      </c>
      <c r="V383" s="5">
        <f t="shared" si="64"/>
        <v>0</v>
      </c>
      <c r="W383" s="5">
        <f t="shared" si="66"/>
        <v>0</v>
      </c>
      <c r="X383" s="5">
        <f t="shared" si="67"/>
        <v>0</v>
      </c>
      <c r="Y383" s="3">
        <v>0.63400000000000001</v>
      </c>
      <c r="Z383" s="3">
        <v>0.56699999999999995</v>
      </c>
      <c r="AA383" s="3">
        <v>6.7000000000000004E-2</v>
      </c>
      <c r="AB383" s="3">
        <v>0.23300000000000001</v>
      </c>
      <c r="AC383" s="3">
        <v>0.9</v>
      </c>
      <c r="AD383" s="1" t="s">
        <v>47</v>
      </c>
      <c r="AE383" s="5">
        <f t="shared" si="68"/>
        <v>5</v>
      </c>
      <c r="AF383" s="5">
        <f t="shared" si="69"/>
        <v>11</v>
      </c>
      <c r="AG383">
        <v>101</v>
      </c>
      <c r="AH383">
        <v>2</v>
      </c>
      <c r="AI383">
        <v>1</v>
      </c>
      <c r="AJ383">
        <v>41</v>
      </c>
      <c r="AK383">
        <f t="shared" si="65"/>
        <v>60</v>
      </c>
      <c r="AL383">
        <v>28</v>
      </c>
      <c r="AM383">
        <v>13</v>
      </c>
      <c r="AN383">
        <v>4</v>
      </c>
      <c r="AO383" s="1" t="s">
        <v>426</v>
      </c>
    </row>
    <row r="384" spans="1:41" x14ac:dyDescent="0.35">
      <c r="A384" s="2">
        <v>42436</v>
      </c>
      <c r="B384" t="s">
        <v>536</v>
      </c>
      <c r="C384">
        <v>3</v>
      </c>
      <c r="D384" t="s">
        <v>35</v>
      </c>
      <c r="E384" t="s">
        <v>36</v>
      </c>
      <c r="F384">
        <v>1</v>
      </c>
      <c r="G384">
        <v>5</v>
      </c>
      <c r="H384">
        <v>1</v>
      </c>
      <c r="I384">
        <v>1</v>
      </c>
      <c r="J384">
        <v>4</v>
      </c>
      <c r="K384" t="s">
        <v>37</v>
      </c>
      <c r="L384" t="s">
        <v>140</v>
      </c>
      <c r="M384" s="1" t="s">
        <v>539</v>
      </c>
      <c r="N384">
        <v>1.43</v>
      </c>
      <c r="O384" s="3">
        <v>3.3000000000000002E-2</v>
      </c>
      <c r="P384" s="3">
        <v>0.05</v>
      </c>
      <c r="Q384" s="3">
        <v>0.7</v>
      </c>
      <c r="R384" s="3">
        <v>0.71399999999999997</v>
      </c>
      <c r="S384" s="3">
        <v>0.61099999999999999</v>
      </c>
      <c r="T384" s="1" t="s">
        <v>70</v>
      </c>
      <c r="U384" s="5">
        <f t="shared" si="63"/>
        <v>1</v>
      </c>
      <c r="V384" s="5">
        <f t="shared" si="64"/>
        <v>2</v>
      </c>
      <c r="W384" s="5">
        <f t="shared" si="66"/>
        <v>1</v>
      </c>
      <c r="X384" s="5">
        <f t="shared" si="67"/>
        <v>2</v>
      </c>
      <c r="Y384" s="3">
        <v>0.54200000000000004</v>
      </c>
      <c r="Z384" s="3">
        <v>0.45200000000000001</v>
      </c>
      <c r="AA384" s="3">
        <v>2.1999999999999999E-2</v>
      </c>
      <c r="AB384" s="3">
        <v>0.45900000000000002</v>
      </c>
      <c r="AC384" s="3">
        <v>0.42099999999999999</v>
      </c>
      <c r="AD384" s="1" t="s">
        <v>480</v>
      </c>
      <c r="AE384" s="5">
        <f t="shared" si="68"/>
        <v>3</v>
      </c>
      <c r="AF384" s="5">
        <f t="shared" si="69"/>
        <v>12</v>
      </c>
      <c r="AG384">
        <v>153</v>
      </c>
      <c r="AH384">
        <v>2</v>
      </c>
      <c r="AI384">
        <v>3</v>
      </c>
      <c r="AJ384">
        <v>60</v>
      </c>
      <c r="AK384">
        <f t="shared" si="65"/>
        <v>93</v>
      </c>
      <c r="AL384">
        <v>42</v>
      </c>
      <c r="AM384">
        <v>18</v>
      </c>
      <c r="AN384">
        <v>2</v>
      </c>
      <c r="AO384" s="1" t="s">
        <v>315</v>
      </c>
    </row>
    <row r="385" spans="1:41" x14ac:dyDescent="0.35">
      <c r="A385" s="2">
        <v>42436</v>
      </c>
      <c r="B385" t="s">
        <v>536</v>
      </c>
      <c r="C385">
        <v>3</v>
      </c>
      <c r="D385" t="s">
        <v>35</v>
      </c>
      <c r="E385" t="s">
        <v>43</v>
      </c>
      <c r="F385">
        <v>1</v>
      </c>
      <c r="G385">
        <v>9</v>
      </c>
      <c r="H385">
        <v>1</v>
      </c>
      <c r="I385">
        <v>1</v>
      </c>
      <c r="J385">
        <v>7</v>
      </c>
      <c r="K385" t="s">
        <v>37</v>
      </c>
      <c r="L385" t="s">
        <v>548</v>
      </c>
      <c r="M385" s="1" t="s">
        <v>745</v>
      </c>
      <c r="N385">
        <v>1.35</v>
      </c>
      <c r="O385" s="3">
        <v>3.7999999999999999E-2</v>
      </c>
      <c r="P385" s="3">
        <v>5.0999999999999997E-2</v>
      </c>
      <c r="Q385" s="3">
        <v>0.60799999999999998</v>
      </c>
      <c r="R385" s="3">
        <v>0.79200000000000004</v>
      </c>
      <c r="S385" s="3">
        <v>0.51600000000000001</v>
      </c>
      <c r="T385" s="1" t="s">
        <v>40</v>
      </c>
      <c r="U385" s="5">
        <f t="shared" si="63"/>
        <v>0</v>
      </c>
      <c r="V385" s="5">
        <f t="shared" si="64"/>
        <v>2</v>
      </c>
      <c r="W385" s="5">
        <f t="shared" si="66"/>
        <v>0</v>
      </c>
      <c r="X385" s="5">
        <f t="shared" si="67"/>
        <v>2</v>
      </c>
      <c r="Y385" s="3">
        <v>0.54700000000000004</v>
      </c>
      <c r="Z385" s="3">
        <v>0.42899999999999999</v>
      </c>
      <c r="AA385" s="3">
        <v>4.3999999999999997E-2</v>
      </c>
      <c r="AB385" s="3">
        <v>0.23300000000000001</v>
      </c>
      <c r="AC385" s="3">
        <v>0.60399999999999998</v>
      </c>
      <c r="AD385" s="1" t="s">
        <v>444</v>
      </c>
      <c r="AE385" s="5">
        <f t="shared" si="68"/>
        <v>2</v>
      </c>
      <c r="AF385" s="5">
        <f t="shared" si="69"/>
        <v>8</v>
      </c>
      <c r="AG385">
        <v>170</v>
      </c>
      <c r="AH385">
        <v>3</v>
      </c>
      <c r="AI385">
        <v>4</v>
      </c>
      <c r="AJ385">
        <v>79</v>
      </c>
      <c r="AK385">
        <f t="shared" si="65"/>
        <v>91</v>
      </c>
      <c r="AL385">
        <v>48</v>
      </c>
      <c r="AM385">
        <v>31</v>
      </c>
      <c r="AN385">
        <v>4</v>
      </c>
      <c r="AO385" s="1" t="s">
        <v>312</v>
      </c>
    </row>
    <row r="386" spans="1:41" x14ac:dyDescent="0.35">
      <c r="A386" s="2">
        <v>42436</v>
      </c>
      <c r="B386" t="s">
        <v>536</v>
      </c>
      <c r="C386">
        <v>3</v>
      </c>
      <c r="D386" t="s">
        <v>35</v>
      </c>
      <c r="E386" t="s">
        <v>49</v>
      </c>
      <c r="F386">
        <v>1</v>
      </c>
      <c r="G386">
        <v>21</v>
      </c>
      <c r="H386">
        <v>1</v>
      </c>
      <c r="I386">
        <v>1</v>
      </c>
      <c r="J386">
        <v>18</v>
      </c>
      <c r="K386" t="s">
        <v>37</v>
      </c>
      <c r="L386" t="s">
        <v>667</v>
      </c>
      <c r="M386" s="1" t="s">
        <v>209</v>
      </c>
      <c r="N386">
        <v>1.53</v>
      </c>
      <c r="O386" s="3">
        <v>6.3E-2</v>
      </c>
      <c r="P386" s="3">
        <v>2.1000000000000001E-2</v>
      </c>
      <c r="Q386" s="3">
        <v>0.60399999999999998</v>
      </c>
      <c r="R386" s="3">
        <v>0.79300000000000004</v>
      </c>
      <c r="S386" s="3">
        <v>0.68400000000000005</v>
      </c>
      <c r="T386" s="1" t="s">
        <v>57</v>
      </c>
      <c r="U386" s="5">
        <f t="shared" si="63"/>
        <v>0</v>
      </c>
      <c r="V386" s="5">
        <f t="shared" si="64"/>
        <v>0</v>
      </c>
      <c r="W386" s="5">
        <f t="shared" si="66"/>
        <v>0</v>
      </c>
      <c r="X386" s="5">
        <f t="shared" si="67"/>
        <v>0</v>
      </c>
      <c r="Y386" s="3">
        <v>0.55300000000000005</v>
      </c>
      <c r="Z386" s="3">
        <v>0.38200000000000001</v>
      </c>
      <c r="AA386" s="3">
        <v>9.0999999999999998E-2</v>
      </c>
      <c r="AB386" s="3">
        <v>0.214</v>
      </c>
      <c r="AC386" s="3">
        <v>0.55600000000000005</v>
      </c>
      <c r="AD386" s="1" t="s">
        <v>222</v>
      </c>
      <c r="AE386" s="5">
        <f t="shared" si="68"/>
        <v>3</v>
      </c>
      <c r="AF386" s="5">
        <f t="shared" si="69"/>
        <v>6</v>
      </c>
      <c r="AG386">
        <v>103</v>
      </c>
      <c r="AH386">
        <v>3</v>
      </c>
      <c r="AI386">
        <v>1</v>
      </c>
      <c r="AJ386">
        <v>48</v>
      </c>
      <c r="AK386">
        <f t="shared" si="65"/>
        <v>55</v>
      </c>
      <c r="AL386">
        <v>29</v>
      </c>
      <c r="AM386">
        <v>19</v>
      </c>
      <c r="AN386">
        <v>5</v>
      </c>
      <c r="AO386" s="1" t="s">
        <v>459</v>
      </c>
    </row>
    <row r="387" spans="1:41" x14ac:dyDescent="0.35">
      <c r="A387" s="2">
        <v>42436</v>
      </c>
      <c r="B387" t="s">
        <v>536</v>
      </c>
      <c r="C387">
        <v>3</v>
      </c>
      <c r="D387" t="s">
        <v>35</v>
      </c>
      <c r="E387" t="s">
        <v>54</v>
      </c>
      <c r="F387">
        <v>1</v>
      </c>
      <c r="G387">
        <v>30</v>
      </c>
      <c r="H387">
        <v>1</v>
      </c>
      <c r="I387">
        <v>1</v>
      </c>
      <c r="J387">
        <v>27</v>
      </c>
      <c r="K387" t="s">
        <v>37</v>
      </c>
      <c r="L387" t="s">
        <v>428</v>
      </c>
      <c r="M387" s="1" t="s">
        <v>362</v>
      </c>
      <c r="N387">
        <v>1.17</v>
      </c>
      <c r="O387" s="3">
        <v>1.2E-2</v>
      </c>
      <c r="P387" s="3">
        <v>1.2E-2</v>
      </c>
      <c r="Q387" s="3">
        <v>0.61699999999999999</v>
      </c>
      <c r="R387" s="3">
        <v>0.7</v>
      </c>
      <c r="S387" s="3">
        <v>0.54800000000000004</v>
      </c>
      <c r="T387" s="1" t="s">
        <v>108</v>
      </c>
      <c r="U387" s="5">
        <f t="shared" ref="U387:U450" si="70">IFERROR(_xlfn.NUMBERVALUE(LEFT(T387, FIND( "/", T387) - 1)),0)</f>
        <v>2</v>
      </c>
      <c r="V387" s="5">
        <f t="shared" ref="V387:V450" si="71">IFERROR(_xlfn.NUMBERVALUE(RIGHT(T387, LEN(T387) - FIND("/",T387))),0)</f>
        <v>4</v>
      </c>
      <c r="W387" s="5">
        <f t="shared" si="66"/>
        <v>2</v>
      </c>
      <c r="X387" s="5">
        <f t="shared" si="67"/>
        <v>4</v>
      </c>
      <c r="Y387" s="3">
        <v>0.54100000000000004</v>
      </c>
      <c r="Z387" s="3">
        <v>0.41799999999999998</v>
      </c>
      <c r="AA387" s="3">
        <v>4.4999999999999998E-2</v>
      </c>
      <c r="AB387" s="3">
        <v>0.32600000000000001</v>
      </c>
      <c r="AC387" s="3">
        <v>0.61899999999999999</v>
      </c>
      <c r="AD387" s="1" t="s">
        <v>136</v>
      </c>
      <c r="AE387" s="5">
        <f t="shared" si="68"/>
        <v>4</v>
      </c>
      <c r="AF387" s="5">
        <f t="shared" si="69"/>
        <v>6</v>
      </c>
      <c r="AG387">
        <v>148</v>
      </c>
      <c r="AH387">
        <v>1</v>
      </c>
      <c r="AI387">
        <v>1</v>
      </c>
      <c r="AJ387">
        <v>81</v>
      </c>
      <c r="AK387">
        <f t="shared" ref="AK387:AK450" si="72">AG387-AJ387</f>
        <v>67</v>
      </c>
      <c r="AL387">
        <v>50</v>
      </c>
      <c r="AM387">
        <v>31</v>
      </c>
      <c r="AN387">
        <v>3</v>
      </c>
      <c r="AO387" s="1" t="s">
        <v>214</v>
      </c>
    </row>
    <row r="388" spans="1:41" x14ac:dyDescent="0.35">
      <c r="A388" s="2">
        <v>42436</v>
      </c>
      <c r="B388" t="s">
        <v>536</v>
      </c>
      <c r="C388">
        <v>3</v>
      </c>
      <c r="D388" t="s">
        <v>35</v>
      </c>
      <c r="E388" t="s">
        <v>128</v>
      </c>
      <c r="F388">
        <v>1</v>
      </c>
      <c r="G388">
        <v>149</v>
      </c>
      <c r="H388">
        <v>1</v>
      </c>
      <c r="I388">
        <v>1</v>
      </c>
      <c r="J388" t="s">
        <v>203</v>
      </c>
      <c r="K388" t="s">
        <v>37</v>
      </c>
      <c r="L388" t="s">
        <v>538</v>
      </c>
      <c r="M388" s="1" t="s">
        <v>746</v>
      </c>
      <c r="N388">
        <v>1.46</v>
      </c>
      <c r="O388" s="3">
        <v>0.113</v>
      </c>
      <c r="P388" s="3">
        <v>4.2000000000000003E-2</v>
      </c>
      <c r="Q388" s="3">
        <v>0.59199999999999997</v>
      </c>
      <c r="R388" s="3">
        <v>0.78600000000000003</v>
      </c>
      <c r="S388" s="3">
        <v>0.48299999999999998</v>
      </c>
      <c r="T388" s="1" t="s">
        <v>186</v>
      </c>
      <c r="U388" s="5">
        <f t="shared" si="70"/>
        <v>4</v>
      </c>
      <c r="V388" s="5">
        <f t="shared" si="71"/>
        <v>7</v>
      </c>
      <c r="W388" s="5">
        <f t="shared" si="66"/>
        <v>4</v>
      </c>
      <c r="X388" s="5">
        <f t="shared" si="67"/>
        <v>7</v>
      </c>
      <c r="Y388" s="3">
        <v>0.57099999999999995</v>
      </c>
      <c r="Z388" s="3">
        <v>0.49399999999999999</v>
      </c>
      <c r="AA388" s="3">
        <v>2.4E-2</v>
      </c>
      <c r="AB388" s="3">
        <v>0.46899999999999997</v>
      </c>
      <c r="AC388" s="3">
        <v>0.52800000000000002</v>
      </c>
      <c r="AD388" s="1" t="s">
        <v>113</v>
      </c>
      <c r="AE388" s="5">
        <f t="shared" si="68"/>
        <v>5</v>
      </c>
      <c r="AF388" s="5">
        <f t="shared" si="69"/>
        <v>14</v>
      </c>
      <c r="AG388">
        <v>156</v>
      </c>
      <c r="AH388">
        <v>8</v>
      </c>
      <c r="AI388">
        <v>3</v>
      </c>
      <c r="AJ388">
        <v>71</v>
      </c>
      <c r="AK388">
        <f t="shared" si="72"/>
        <v>85</v>
      </c>
      <c r="AL388">
        <v>42</v>
      </c>
      <c r="AM388">
        <v>29</v>
      </c>
      <c r="AN388">
        <v>2</v>
      </c>
      <c r="AO388" s="1" t="s">
        <v>466</v>
      </c>
    </row>
    <row r="389" spans="1:41" x14ac:dyDescent="0.35">
      <c r="A389" s="2">
        <v>42433</v>
      </c>
      <c r="B389" t="s">
        <v>747</v>
      </c>
      <c r="C389">
        <v>3</v>
      </c>
      <c r="D389" t="s">
        <v>35</v>
      </c>
      <c r="E389" t="s">
        <v>98</v>
      </c>
      <c r="F389">
        <v>1</v>
      </c>
      <c r="G389">
        <v>200</v>
      </c>
      <c r="H389">
        <v>1</v>
      </c>
      <c r="K389" t="s">
        <v>37</v>
      </c>
      <c r="L389" t="s">
        <v>748</v>
      </c>
      <c r="M389" s="1" t="s">
        <v>602</v>
      </c>
      <c r="N389">
        <v>1.93</v>
      </c>
      <c r="O389" s="3">
        <v>7.4999999999999997E-2</v>
      </c>
      <c r="P389" s="3">
        <v>0.03</v>
      </c>
      <c r="Q389" s="3">
        <v>0.59699999999999998</v>
      </c>
      <c r="R389" s="3">
        <v>0.85</v>
      </c>
      <c r="S389" s="3">
        <v>0.59299999999999997</v>
      </c>
      <c r="T389" s="1" t="s">
        <v>84</v>
      </c>
      <c r="U389" s="5">
        <f t="shared" si="70"/>
        <v>1</v>
      </c>
      <c r="V389" s="5">
        <f t="shared" si="71"/>
        <v>1</v>
      </c>
      <c r="W389" s="5">
        <f t="shared" si="66"/>
        <v>1</v>
      </c>
      <c r="X389" s="5">
        <f t="shared" si="67"/>
        <v>1</v>
      </c>
      <c r="Y389" s="3">
        <v>0.59699999999999998</v>
      </c>
      <c r="Z389" s="3">
        <v>0.48899999999999999</v>
      </c>
      <c r="AA389" s="3">
        <v>2.1999999999999999E-2</v>
      </c>
      <c r="AB389" s="3">
        <v>0.438</v>
      </c>
      <c r="AC389" s="3">
        <v>0.60699999999999998</v>
      </c>
      <c r="AD389" s="1" t="s">
        <v>118</v>
      </c>
      <c r="AE389" s="5">
        <f t="shared" si="68"/>
        <v>6</v>
      </c>
      <c r="AF389" s="5">
        <f t="shared" si="69"/>
        <v>15</v>
      </c>
      <c r="AG389">
        <v>159</v>
      </c>
      <c r="AH389">
        <v>5</v>
      </c>
      <c r="AI389">
        <v>2</v>
      </c>
      <c r="AJ389">
        <v>67</v>
      </c>
      <c r="AK389">
        <f t="shared" si="72"/>
        <v>92</v>
      </c>
      <c r="AL389">
        <v>40</v>
      </c>
      <c r="AM389">
        <v>27</v>
      </c>
      <c r="AN389">
        <v>2</v>
      </c>
      <c r="AO389" s="1" t="s">
        <v>93</v>
      </c>
    </row>
    <row r="390" spans="1:41" x14ac:dyDescent="0.35">
      <c r="A390" s="2">
        <v>42433</v>
      </c>
      <c r="B390" t="s">
        <v>747</v>
      </c>
      <c r="C390">
        <v>3</v>
      </c>
      <c r="D390" t="s">
        <v>35</v>
      </c>
      <c r="E390" t="s">
        <v>98</v>
      </c>
      <c r="F390">
        <v>1</v>
      </c>
      <c r="G390">
        <v>79</v>
      </c>
      <c r="H390">
        <v>1</v>
      </c>
      <c r="K390" t="s">
        <v>37</v>
      </c>
      <c r="L390" t="s">
        <v>749</v>
      </c>
      <c r="M390" s="1" t="s">
        <v>750</v>
      </c>
      <c r="N390">
        <v>1.17</v>
      </c>
      <c r="O390" s="3">
        <v>0.11</v>
      </c>
      <c r="P390" s="3">
        <v>6.9000000000000006E-2</v>
      </c>
      <c r="Q390" s="3">
        <v>0.67600000000000005</v>
      </c>
      <c r="R390" s="3">
        <v>0.76100000000000001</v>
      </c>
      <c r="S390" s="3">
        <v>0.41099999999999998</v>
      </c>
      <c r="T390" s="1" t="s">
        <v>157</v>
      </c>
      <c r="U390" s="5">
        <f t="shared" si="70"/>
        <v>3</v>
      </c>
      <c r="V390" s="5">
        <f t="shared" si="71"/>
        <v>8</v>
      </c>
      <c r="W390" s="5">
        <f t="shared" si="66"/>
        <v>3</v>
      </c>
      <c r="X390" s="5">
        <f t="shared" si="67"/>
        <v>8</v>
      </c>
      <c r="Y390" s="3">
        <v>0.52900000000000003</v>
      </c>
      <c r="Z390" s="3">
        <v>0.41199999999999998</v>
      </c>
      <c r="AA390" s="3">
        <v>0.04</v>
      </c>
      <c r="AB390" s="3">
        <v>0.35599999999999998</v>
      </c>
      <c r="AC390" s="3">
        <v>0.48699999999999999</v>
      </c>
      <c r="AD390" s="1" t="s">
        <v>263</v>
      </c>
      <c r="AE390" s="5">
        <f t="shared" si="68"/>
        <v>7</v>
      </c>
      <c r="AF390" s="5">
        <f t="shared" si="69"/>
        <v>16</v>
      </c>
      <c r="AG390">
        <v>350</v>
      </c>
      <c r="AH390">
        <v>19</v>
      </c>
      <c r="AI390">
        <v>12</v>
      </c>
      <c r="AJ390">
        <v>173</v>
      </c>
      <c r="AK390">
        <f t="shared" si="72"/>
        <v>177</v>
      </c>
      <c r="AL390">
        <v>117</v>
      </c>
      <c r="AM390">
        <v>56</v>
      </c>
      <c r="AN390">
        <v>7</v>
      </c>
      <c r="AO390" s="1" t="s">
        <v>494</v>
      </c>
    </row>
    <row r="391" spans="1:41" x14ac:dyDescent="0.35">
      <c r="A391" s="2">
        <v>42422</v>
      </c>
      <c r="B391" t="s">
        <v>202</v>
      </c>
      <c r="C391">
        <v>3</v>
      </c>
      <c r="D391" t="s">
        <v>35</v>
      </c>
      <c r="E391" t="s">
        <v>43</v>
      </c>
      <c r="F391">
        <v>1</v>
      </c>
      <c r="G391">
        <v>24</v>
      </c>
      <c r="H391">
        <v>0</v>
      </c>
      <c r="I391">
        <v>1</v>
      </c>
      <c r="J391">
        <v>6</v>
      </c>
      <c r="K391" t="s">
        <v>667</v>
      </c>
      <c r="L391" t="s">
        <v>37</v>
      </c>
      <c r="M391" s="1" t="s">
        <v>751</v>
      </c>
      <c r="N391">
        <v>0.55000000000000004</v>
      </c>
      <c r="O391" s="3">
        <v>3.4000000000000002E-2</v>
      </c>
      <c r="P391" s="3">
        <v>3.4000000000000002E-2</v>
      </c>
      <c r="Q391" s="3">
        <v>0.55200000000000005</v>
      </c>
      <c r="R391" s="3">
        <v>0.68799999999999994</v>
      </c>
      <c r="S391" s="3">
        <v>0.46200000000000002</v>
      </c>
      <c r="T391" s="1" t="s">
        <v>136</v>
      </c>
      <c r="U391" s="5">
        <f t="shared" si="70"/>
        <v>4</v>
      </c>
      <c r="V391" s="5">
        <f t="shared" si="71"/>
        <v>6</v>
      </c>
      <c r="W391" s="5">
        <f t="shared" si="66"/>
        <v>4</v>
      </c>
      <c r="X391" s="5">
        <f t="shared" si="67"/>
        <v>6</v>
      </c>
      <c r="Y391" s="3">
        <v>0.43099999999999999</v>
      </c>
      <c r="Z391" s="3">
        <v>0.22700000000000001</v>
      </c>
      <c r="AA391" s="3">
        <v>9.0999999999999998E-2</v>
      </c>
      <c r="AB391" s="3">
        <v>0.1</v>
      </c>
      <c r="AC391" s="3">
        <v>0.33300000000000002</v>
      </c>
      <c r="AD391" s="1" t="s">
        <v>57</v>
      </c>
      <c r="AE391" s="5">
        <f t="shared" si="68"/>
        <v>0</v>
      </c>
      <c r="AF391" s="5">
        <f t="shared" si="69"/>
        <v>0</v>
      </c>
      <c r="AG391">
        <v>51</v>
      </c>
      <c r="AH391">
        <v>1</v>
      </c>
      <c r="AI391">
        <v>1</v>
      </c>
      <c r="AJ391">
        <v>29</v>
      </c>
      <c r="AK391">
        <f t="shared" si="72"/>
        <v>22</v>
      </c>
      <c r="AL391">
        <v>16</v>
      </c>
      <c r="AM391">
        <v>13</v>
      </c>
      <c r="AN391">
        <v>2</v>
      </c>
      <c r="AO391" s="1" t="s">
        <v>752</v>
      </c>
    </row>
    <row r="392" spans="1:41" x14ac:dyDescent="0.35">
      <c r="A392" s="2">
        <v>42422</v>
      </c>
      <c r="B392" t="s">
        <v>202</v>
      </c>
      <c r="C392">
        <v>3</v>
      </c>
      <c r="D392" t="s">
        <v>35</v>
      </c>
      <c r="E392" t="s">
        <v>49</v>
      </c>
      <c r="F392">
        <v>1</v>
      </c>
      <c r="G392">
        <v>121</v>
      </c>
      <c r="H392">
        <v>1</v>
      </c>
      <c r="I392">
        <v>1</v>
      </c>
      <c r="J392" t="s">
        <v>174</v>
      </c>
      <c r="K392" t="s">
        <v>37</v>
      </c>
      <c r="L392" t="s">
        <v>430</v>
      </c>
      <c r="M392" s="1" t="s">
        <v>431</v>
      </c>
      <c r="N392">
        <v>2.79</v>
      </c>
      <c r="O392" s="3">
        <v>9.5000000000000001E-2</v>
      </c>
      <c r="P392" s="3">
        <v>4.8000000000000001E-2</v>
      </c>
      <c r="Q392" s="3">
        <v>0.57099999999999995</v>
      </c>
      <c r="R392" s="3">
        <v>0.79200000000000004</v>
      </c>
      <c r="S392" s="3">
        <v>0.83299999999999996</v>
      </c>
      <c r="T392" s="1" t="s">
        <v>84</v>
      </c>
      <c r="U392" s="5">
        <f t="shared" si="70"/>
        <v>1</v>
      </c>
      <c r="V392" s="5">
        <f t="shared" si="71"/>
        <v>1</v>
      </c>
      <c r="W392" s="5">
        <f t="shared" si="66"/>
        <v>1</v>
      </c>
      <c r="X392" s="5">
        <f t="shared" si="67"/>
        <v>1</v>
      </c>
      <c r="Y392" s="3">
        <v>0.64400000000000002</v>
      </c>
      <c r="Z392" s="3">
        <v>0.53200000000000003</v>
      </c>
      <c r="AA392" s="3">
        <v>3.2000000000000001E-2</v>
      </c>
      <c r="AB392" s="3">
        <v>0.433</v>
      </c>
      <c r="AC392" s="3">
        <v>0.625</v>
      </c>
      <c r="AD392" s="1" t="s">
        <v>753</v>
      </c>
      <c r="AE392" s="5">
        <f t="shared" si="68"/>
        <v>4</v>
      </c>
      <c r="AF392" s="5">
        <f t="shared" si="69"/>
        <v>16</v>
      </c>
      <c r="AG392">
        <v>104</v>
      </c>
      <c r="AH392">
        <v>4</v>
      </c>
      <c r="AI392">
        <v>2</v>
      </c>
      <c r="AJ392">
        <v>42</v>
      </c>
      <c r="AK392">
        <f t="shared" si="72"/>
        <v>62</v>
      </c>
      <c r="AL392">
        <v>24</v>
      </c>
      <c r="AM392">
        <v>18</v>
      </c>
      <c r="AN392">
        <v>2</v>
      </c>
      <c r="AO392" s="1" t="s">
        <v>459</v>
      </c>
    </row>
    <row r="393" spans="1:41" x14ac:dyDescent="0.35">
      <c r="A393" s="2">
        <v>42422</v>
      </c>
      <c r="B393" t="s">
        <v>202</v>
      </c>
      <c r="C393">
        <v>3</v>
      </c>
      <c r="D393" t="s">
        <v>35</v>
      </c>
      <c r="E393" t="s">
        <v>54</v>
      </c>
      <c r="F393">
        <v>1</v>
      </c>
      <c r="G393">
        <v>41</v>
      </c>
      <c r="H393">
        <v>1</v>
      </c>
      <c r="I393">
        <v>1</v>
      </c>
      <c r="K393" t="s">
        <v>37</v>
      </c>
      <c r="L393" t="s">
        <v>754</v>
      </c>
      <c r="M393" s="1" t="s">
        <v>431</v>
      </c>
      <c r="N393">
        <v>2.79</v>
      </c>
      <c r="O393" s="3">
        <v>0.154</v>
      </c>
      <c r="P393" s="3">
        <v>2.5999999999999999E-2</v>
      </c>
      <c r="Q393" s="3">
        <v>0.69199999999999995</v>
      </c>
      <c r="R393" s="3">
        <v>0.88900000000000001</v>
      </c>
      <c r="S393" s="3">
        <v>0.66700000000000004</v>
      </c>
      <c r="T393" s="1" t="s">
        <v>57</v>
      </c>
      <c r="U393" s="5">
        <f t="shared" si="70"/>
        <v>0</v>
      </c>
      <c r="V393" s="5">
        <f t="shared" si="71"/>
        <v>0</v>
      </c>
      <c r="W393" s="5">
        <f t="shared" si="66"/>
        <v>0</v>
      </c>
      <c r="X393" s="5">
        <f t="shared" si="67"/>
        <v>0</v>
      </c>
      <c r="Y393" s="3">
        <v>0.61699999999999999</v>
      </c>
      <c r="Z393" s="3">
        <v>0.5</v>
      </c>
      <c r="AA393" s="3">
        <v>2.9000000000000001E-2</v>
      </c>
      <c r="AB393" s="3">
        <v>0.44700000000000001</v>
      </c>
      <c r="AC393" s="3">
        <v>0.56699999999999995</v>
      </c>
      <c r="AD393" s="1" t="s">
        <v>520</v>
      </c>
      <c r="AE393" s="5">
        <f t="shared" si="68"/>
        <v>4</v>
      </c>
      <c r="AF393" s="5">
        <f t="shared" si="69"/>
        <v>13</v>
      </c>
      <c r="AG393">
        <v>107</v>
      </c>
      <c r="AH393">
        <v>6</v>
      </c>
      <c r="AI393">
        <v>1</v>
      </c>
      <c r="AJ393">
        <v>39</v>
      </c>
      <c r="AK393">
        <f t="shared" si="72"/>
        <v>68</v>
      </c>
      <c r="AL393">
        <v>27</v>
      </c>
      <c r="AM393">
        <v>12</v>
      </c>
      <c r="AN393">
        <v>2</v>
      </c>
      <c r="AO393" s="1" t="s">
        <v>459</v>
      </c>
    </row>
    <row r="394" spans="1:41" x14ac:dyDescent="0.35">
      <c r="A394" s="2">
        <v>42387</v>
      </c>
      <c r="B394" t="s">
        <v>346</v>
      </c>
      <c r="C394">
        <v>5</v>
      </c>
      <c r="D394" t="s">
        <v>35</v>
      </c>
      <c r="E394" t="s">
        <v>61</v>
      </c>
      <c r="F394">
        <v>1</v>
      </c>
      <c r="G394">
        <v>2</v>
      </c>
      <c r="H394">
        <v>1</v>
      </c>
      <c r="I394">
        <v>1</v>
      </c>
      <c r="J394">
        <v>2</v>
      </c>
      <c r="K394" t="s">
        <v>37</v>
      </c>
      <c r="L394" t="s">
        <v>175</v>
      </c>
      <c r="M394" s="1" t="s">
        <v>755</v>
      </c>
      <c r="N394">
        <v>1.32</v>
      </c>
      <c r="O394" s="3">
        <v>6.3E-2</v>
      </c>
      <c r="P394" s="3">
        <v>2.7E-2</v>
      </c>
      <c r="Q394" s="3">
        <v>0.65800000000000003</v>
      </c>
      <c r="R394" s="3">
        <v>0.74</v>
      </c>
      <c r="S394" s="3">
        <v>0.52600000000000002</v>
      </c>
      <c r="T394" s="1" t="s">
        <v>136</v>
      </c>
      <c r="U394" s="5">
        <f t="shared" si="70"/>
        <v>4</v>
      </c>
      <c r="V394" s="5">
        <f t="shared" si="71"/>
        <v>6</v>
      </c>
      <c r="W394" s="5">
        <f t="shared" si="66"/>
        <v>4</v>
      </c>
      <c r="X394" s="5">
        <f t="shared" si="67"/>
        <v>6</v>
      </c>
      <c r="Y394" s="3">
        <v>0.55400000000000005</v>
      </c>
      <c r="Z394" s="3">
        <v>0.441</v>
      </c>
      <c r="AA394" s="3">
        <v>0.108</v>
      </c>
      <c r="AB394" s="3">
        <v>0.32400000000000001</v>
      </c>
      <c r="AC394" s="3">
        <v>0.65</v>
      </c>
      <c r="AD394" s="1" t="s">
        <v>288</v>
      </c>
      <c r="AE394" s="5">
        <f t="shared" si="68"/>
        <v>5</v>
      </c>
      <c r="AF394" s="5">
        <f t="shared" si="69"/>
        <v>12</v>
      </c>
      <c r="AG394">
        <v>222</v>
      </c>
      <c r="AH394">
        <v>7</v>
      </c>
      <c r="AI394">
        <v>3</v>
      </c>
      <c r="AJ394">
        <v>111</v>
      </c>
      <c r="AK394">
        <f t="shared" si="72"/>
        <v>111</v>
      </c>
      <c r="AL394">
        <v>73</v>
      </c>
      <c r="AM394">
        <v>38</v>
      </c>
      <c r="AN394">
        <v>12</v>
      </c>
      <c r="AO394" s="1" t="s">
        <v>756</v>
      </c>
    </row>
    <row r="395" spans="1:41" x14ac:dyDescent="0.35">
      <c r="A395" s="2">
        <v>42387</v>
      </c>
      <c r="B395" t="s">
        <v>346</v>
      </c>
      <c r="C395">
        <v>5</v>
      </c>
      <c r="D395" t="s">
        <v>35</v>
      </c>
      <c r="E395" t="s">
        <v>36</v>
      </c>
      <c r="F395">
        <v>1</v>
      </c>
      <c r="G395">
        <v>3</v>
      </c>
      <c r="H395">
        <v>1</v>
      </c>
      <c r="I395">
        <v>1</v>
      </c>
      <c r="J395">
        <v>3</v>
      </c>
      <c r="K395" t="s">
        <v>37</v>
      </c>
      <c r="L395" t="s">
        <v>435</v>
      </c>
      <c r="M395" s="1" t="s">
        <v>757</v>
      </c>
      <c r="N395">
        <v>1.64</v>
      </c>
      <c r="O395" s="3">
        <v>0.10299999999999999</v>
      </c>
      <c r="P395" s="3">
        <v>0.01</v>
      </c>
      <c r="Q395" s="3">
        <v>0.67</v>
      </c>
      <c r="R395" s="3">
        <v>0.76900000000000002</v>
      </c>
      <c r="S395" s="3">
        <v>0.65600000000000003</v>
      </c>
      <c r="T395" s="1" t="s">
        <v>122</v>
      </c>
      <c r="U395" s="5">
        <f t="shared" si="70"/>
        <v>3</v>
      </c>
      <c r="V395" s="5">
        <f t="shared" si="71"/>
        <v>4</v>
      </c>
      <c r="W395" s="5">
        <f t="shared" si="66"/>
        <v>3</v>
      </c>
      <c r="X395" s="5">
        <f t="shared" si="67"/>
        <v>4</v>
      </c>
      <c r="Y395" s="3">
        <v>0.58399999999999996</v>
      </c>
      <c r="Z395" s="3">
        <v>0.44</v>
      </c>
      <c r="AA395" s="3">
        <v>0.05</v>
      </c>
      <c r="AB395" s="3">
        <v>0.38600000000000001</v>
      </c>
      <c r="AC395" s="3">
        <v>0.51200000000000001</v>
      </c>
      <c r="AD395" s="1" t="s">
        <v>117</v>
      </c>
      <c r="AE395" s="5">
        <f t="shared" si="68"/>
        <v>5</v>
      </c>
      <c r="AF395" s="5">
        <f t="shared" si="69"/>
        <v>9</v>
      </c>
      <c r="AG395">
        <v>197</v>
      </c>
      <c r="AH395">
        <v>10</v>
      </c>
      <c r="AI395">
        <v>1</v>
      </c>
      <c r="AJ395">
        <v>97</v>
      </c>
      <c r="AK395">
        <f t="shared" si="72"/>
        <v>100</v>
      </c>
      <c r="AL395">
        <v>65</v>
      </c>
      <c r="AM395">
        <v>32</v>
      </c>
      <c r="AN395">
        <v>5</v>
      </c>
      <c r="AO395" s="1" t="s">
        <v>42</v>
      </c>
    </row>
    <row r="396" spans="1:41" x14ac:dyDescent="0.35">
      <c r="A396" s="2">
        <v>42387</v>
      </c>
      <c r="B396" t="s">
        <v>346</v>
      </c>
      <c r="C396">
        <v>5</v>
      </c>
      <c r="D396" t="s">
        <v>35</v>
      </c>
      <c r="E396" t="s">
        <v>43</v>
      </c>
      <c r="F396">
        <v>1</v>
      </c>
      <c r="G396">
        <v>7</v>
      </c>
      <c r="H396">
        <v>1</v>
      </c>
      <c r="I396">
        <v>1</v>
      </c>
      <c r="J396">
        <v>7</v>
      </c>
      <c r="K396" t="s">
        <v>37</v>
      </c>
      <c r="L396" t="s">
        <v>260</v>
      </c>
      <c r="M396" s="1" t="s">
        <v>310</v>
      </c>
      <c r="N396">
        <v>1.4</v>
      </c>
      <c r="O396" s="3">
        <v>6.7000000000000004E-2</v>
      </c>
      <c r="P396" s="3">
        <v>2.1999999999999999E-2</v>
      </c>
      <c r="Q396" s="3">
        <v>0.57299999999999995</v>
      </c>
      <c r="R396" s="3">
        <v>0.64700000000000002</v>
      </c>
      <c r="S396" s="3">
        <v>0.65800000000000003</v>
      </c>
      <c r="T396" s="1" t="s">
        <v>189</v>
      </c>
      <c r="U396" s="5">
        <f t="shared" si="70"/>
        <v>6</v>
      </c>
      <c r="V396" s="5">
        <f t="shared" si="71"/>
        <v>8</v>
      </c>
      <c r="W396" s="5">
        <f t="shared" si="66"/>
        <v>6</v>
      </c>
      <c r="X396" s="5">
        <f t="shared" si="67"/>
        <v>8</v>
      </c>
      <c r="Y396" s="3">
        <v>0.57199999999999995</v>
      </c>
      <c r="Z396" s="3">
        <v>0.48799999999999999</v>
      </c>
      <c r="AA396" s="3">
        <v>0.107</v>
      </c>
      <c r="AB396" s="3">
        <v>0.40799999999999997</v>
      </c>
      <c r="AC396" s="3">
        <v>0.6</v>
      </c>
      <c r="AD396" s="1" t="s">
        <v>507</v>
      </c>
      <c r="AE396" s="5">
        <f t="shared" si="68"/>
        <v>6</v>
      </c>
      <c r="AF396" s="5">
        <f t="shared" si="69"/>
        <v>11</v>
      </c>
      <c r="AG396">
        <v>173</v>
      </c>
      <c r="AH396">
        <v>6</v>
      </c>
      <c r="AI396">
        <v>2</v>
      </c>
      <c r="AJ396">
        <v>89</v>
      </c>
      <c r="AK396">
        <f t="shared" si="72"/>
        <v>84</v>
      </c>
      <c r="AL396">
        <v>51</v>
      </c>
      <c r="AM396">
        <v>38</v>
      </c>
      <c r="AN396">
        <v>9</v>
      </c>
      <c r="AO396" s="1" t="s">
        <v>374</v>
      </c>
    </row>
    <row r="397" spans="1:41" x14ac:dyDescent="0.35">
      <c r="A397" s="2">
        <v>42387</v>
      </c>
      <c r="B397" t="s">
        <v>346</v>
      </c>
      <c r="C397">
        <v>5</v>
      </c>
      <c r="D397" t="s">
        <v>35</v>
      </c>
      <c r="E397" t="s">
        <v>49</v>
      </c>
      <c r="F397">
        <v>1</v>
      </c>
      <c r="G397">
        <v>15</v>
      </c>
      <c r="H397">
        <v>1</v>
      </c>
      <c r="I397">
        <v>1</v>
      </c>
      <c r="J397">
        <v>14</v>
      </c>
      <c r="K397" t="s">
        <v>37</v>
      </c>
      <c r="L397" t="s">
        <v>675</v>
      </c>
      <c r="M397" s="1" t="s">
        <v>758</v>
      </c>
      <c r="N397">
        <v>1.19</v>
      </c>
      <c r="O397" s="3">
        <v>5.0999999999999997E-2</v>
      </c>
      <c r="P397" s="3">
        <v>6.0000000000000001E-3</v>
      </c>
      <c r="Q397" s="3">
        <v>0.621</v>
      </c>
      <c r="R397" s="3">
        <v>0.7</v>
      </c>
      <c r="S397" s="3">
        <v>0.55200000000000005</v>
      </c>
      <c r="T397" s="1" t="s">
        <v>759</v>
      </c>
      <c r="U397" s="5">
        <f t="shared" si="70"/>
        <v>14</v>
      </c>
      <c r="V397" s="5">
        <f t="shared" si="71"/>
        <v>18</v>
      </c>
      <c r="W397" s="5">
        <f t="shared" si="66"/>
        <v>14</v>
      </c>
      <c r="X397" s="5">
        <f t="shared" si="67"/>
        <v>18</v>
      </c>
      <c r="Y397" s="3">
        <v>0.52800000000000002</v>
      </c>
      <c r="Z397" s="3">
        <v>0.42199999999999999</v>
      </c>
      <c r="AA397" s="3">
        <v>0.01</v>
      </c>
      <c r="AB397" s="3">
        <v>0.31</v>
      </c>
      <c r="AC397" s="3">
        <v>0.63600000000000001</v>
      </c>
      <c r="AD397" s="1" t="s">
        <v>643</v>
      </c>
      <c r="AE397" s="5">
        <f t="shared" si="68"/>
        <v>6</v>
      </c>
      <c r="AF397" s="5">
        <f t="shared" si="69"/>
        <v>25</v>
      </c>
      <c r="AG397">
        <v>369</v>
      </c>
      <c r="AH397">
        <v>9</v>
      </c>
      <c r="AI397">
        <v>1</v>
      </c>
      <c r="AJ397">
        <v>177</v>
      </c>
      <c r="AK397">
        <f t="shared" si="72"/>
        <v>192</v>
      </c>
      <c r="AL397">
        <v>110</v>
      </c>
      <c r="AM397">
        <v>67</v>
      </c>
      <c r="AN397">
        <v>2</v>
      </c>
      <c r="AO397" s="1" t="s">
        <v>760</v>
      </c>
    </row>
    <row r="398" spans="1:41" x14ac:dyDescent="0.35">
      <c r="A398" s="2">
        <v>42387</v>
      </c>
      <c r="B398" t="s">
        <v>346</v>
      </c>
      <c r="C398">
        <v>5</v>
      </c>
      <c r="D398" t="s">
        <v>35</v>
      </c>
      <c r="E398" t="s">
        <v>54</v>
      </c>
      <c r="F398">
        <v>1</v>
      </c>
      <c r="G398">
        <v>29</v>
      </c>
      <c r="H398">
        <v>1</v>
      </c>
      <c r="I398">
        <v>1</v>
      </c>
      <c r="J398">
        <v>28</v>
      </c>
      <c r="K398" t="s">
        <v>37</v>
      </c>
      <c r="L398" t="s">
        <v>761</v>
      </c>
      <c r="M398" s="1" t="s">
        <v>755</v>
      </c>
      <c r="N398">
        <v>1.33</v>
      </c>
      <c r="O398" s="3">
        <v>8.6999999999999994E-2</v>
      </c>
      <c r="P398" s="3">
        <v>1.9E-2</v>
      </c>
      <c r="Q398" s="3">
        <v>0.71799999999999997</v>
      </c>
      <c r="R398" s="3">
        <v>0.75700000000000001</v>
      </c>
      <c r="S398" s="3">
        <v>0.621</v>
      </c>
      <c r="T398" s="1" t="s">
        <v>179</v>
      </c>
      <c r="U398" s="5">
        <f t="shared" si="70"/>
        <v>3</v>
      </c>
      <c r="V398" s="5">
        <f t="shared" si="71"/>
        <v>3</v>
      </c>
      <c r="W398" s="5">
        <f t="shared" si="66"/>
        <v>3</v>
      </c>
      <c r="X398" s="5">
        <f t="shared" si="67"/>
        <v>3</v>
      </c>
      <c r="Y398" s="3">
        <v>0.55300000000000005</v>
      </c>
      <c r="Z398" s="3">
        <v>0.375</v>
      </c>
      <c r="AA398" s="3">
        <v>5.1999999999999998E-2</v>
      </c>
      <c r="AB398" s="3">
        <v>0.2</v>
      </c>
      <c r="AC398" s="3">
        <v>0.61</v>
      </c>
      <c r="AD398" s="1" t="s">
        <v>222</v>
      </c>
      <c r="AE398" s="5">
        <f t="shared" si="68"/>
        <v>3</v>
      </c>
      <c r="AF398" s="5">
        <f t="shared" si="69"/>
        <v>6</v>
      </c>
      <c r="AG398">
        <v>199</v>
      </c>
      <c r="AH398">
        <v>9</v>
      </c>
      <c r="AI398">
        <v>2</v>
      </c>
      <c r="AJ398">
        <v>103</v>
      </c>
      <c r="AK398">
        <f t="shared" si="72"/>
        <v>96</v>
      </c>
      <c r="AL398">
        <v>74</v>
      </c>
      <c r="AM398">
        <v>29</v>
      </c>
      <c r="AN398">
        <v>5</v>
      </c>
      <c r="AO398" s="1" t="s">
        <v>619</v>
      </c>
    </row>
    <row r="399" spans="1:41" x14ac:dyDescent="0.35">
      <c r="A399" s="2">
        <v>42387</v>
      </c>
      <c r="B399" t="s">
        <v>346</v>
      </c>
      <c r="C399">
        <v>5</v>
      </c>
      <c r="D399" t="s">
        <v>35</v>
      </c>
      <c r="E399" t="s">
        <v>128</v>
      </c>
      <c r="F399">
        <v>1</v>
      </c>
      <c r="G399">
        <v>187</v>
      </c>
      <c r="H399">
        <v>1</v>
      </c>
      <c r="I399">
        <v>1</v>
      </c>
      <c r="K399" t="s">
        <v>37</v>
      </c>
      <c r="L399" t="s">
        <v>762</v>
      </c>
      <c r="M399" s="1" t="s">
        <v>763</v>
      </c>
      <c r="N399">
        <v>2.35</v>
      </c>
      <c r="O399" s="3">
        <v>0.125</v>
      </c>
      <c r="P399" s="3">
        <v>0</v>
      </c>
      <c r="Q399" s="3">
        <v>0.61099999999999999</v>
      </c>
      <c r="R399" s="3">
        <v>0.86399999999999999</v>
      </c>
      <c r="S399" s="3">
        <v>0.71399999999999997</v>
      </c>
      <c r="T399" s="1" t="s">
        <v>46</v>
      </c>
      <c r="U399" s="5">
        <f t="shared" si="70"/>
        <v>0</v>
      </c>
      <c r="V399" s="5">
        <f t="shared" si="71"/>
        <v>1</v>
      </c>
      <c r="W399" s="5">
        <f t="shared" si="66"/>
        <v>0</v>
      </c>
      <c r="X399" s="5">
        <f t="shared" si="67"/>
        <v>1</v>
      </c>
      <c r="Y399" s="3">
        <v>0.61</v>
      </c>
      <c r="Z399" s="3">
        <v>0.45700000000000002</v>
      </c>
      <c r="AA399" s="3">
        <v>9.8000000000000004E-2</v>
      </c>
      <c r="AB399" s="3">
        <v>0.3</v>
      </c>
      <c r="AC399" s="3">
        <v>0.75</v>
      </c>
      <c r="AD399" s="1" t="s">
        <v>47</v>
      </c>
      <c r="AE399" s="5">
        <f t="shared" si="68"/>
        <v>5</v>
      </c>
      <c r="AF399" s="5">
        <f t="shared" si="69"/>
        <v>11</v>
      </c>
      <c r="AG399">
        <v>164</v>
      </c>
      <c r="AH399">
        <v>9</v>
      </c>
      <c r="AI399">
        <v>0</v>
      </c>
      <c r="AJ399">
        <v>72</v>
      </c>
      <c r="AK399">
        <f t="shared" si="72"/>
        <v>92</v>
      </c>
      <c r="AL399">
        <v>44</v>
      </c>
      <c r="AM399">
        <v>28</v>
      </c>
      <c r="AN399">
        <v>9</v>
      </c>
      <c r="AO399" s="1" t="s">
        <v>327</v>
      </c>
    </row>
    <row r="400" spans="1:41" x14ac:dyDescent="0.35">
      <c r="A400" s="2">
        <v>42387</v>
      </c>
      <c r="B400" t="s">
        <v>346</v>
      </c>
      <c r="C400">
        <v>5</v>
      </c>
      <c r="D400" t="s">
        <v>35</v>
      </c>
      <c r="E400" t="s">
        <v>133</v>
      </c>
      <c r="F400">
        <v>1</v>
      </c>
      <c r="G400">
        <v>52</v>
      </c>
      <c r="H400">
        <v>1</v>
      </c>
      <c r="I400">
        <v>1</v>
      </c>
      <c r="K400" t="s">
        <v>37</v>
      </c>
      <c r="L400" t="s">
        <v>635</v>
      </c>
      <c r="M400" s="1" t="s">
        <v>310</v>
      </c>
      <c r="N400">
        <v>2.0699999999999998</v>
      </c>
      <c r="O400" s="3">
        <v>0.14699999999999999</v>
      </c>
      <c r="P400" s="3">
        <v>4.3999999999999997E-2</v>
      </c>
      <c r="Q400" s="3">
        <v>0.66200000000000003</v>
      </c>
      <c r="R400" s="3">
        <v>0.88900000000000001</v>
      </c>
      <c r="S400" s="3">
        <v>0.56499999999999995</v>
      </c>
      <c r="T400" s="1" t="s">
        <v>46</v>
      </c>
      <c r="U400" s="5">
        <f t="shared" si="70"/>
        <v>0</v>
      </c>
      <c r="V400" s="5">
        <f t="shared" si="71"/>
        <v>1</v>
      </c>
      <c r="W400" s="5">
        <f t="shared" si="66"/>
        <v>0</v>
      </c>
      <c r="X400" s="5">
        <f t="shared" si="67"/>
        <v>1</v>
      </c>
      <c r="Y400" s="3">
        <v>0.59499999999999997</v>
      </c>
      <c r="Z400" s="3">
        <v>0.45600000000000002</v>
      </c>
      <c r="AA400" s="3">
        <v>5.6000000000000001E-2</v>
      </c>
      <c r="AB400" s="3">
        <v>0.41099999999999998</v>
      </c>
      <c r="AC400" s="3">
        <v>0.52900000000000003</v>
      </c>
      <c r="AD400" s="1" t="s">
        <v>162</v>
      </c>
      <c r="AE400" s="5">
        <f t="shared" si="68"/>
        <v>5</v>
      </c>
      <c r="AF400" s="5">
        <f t="shared" si="69"/>
        <v>7</v>
      </c>
      <c r="AG400">
        <v>158</v>
      </c>
      <c r="AH400">
        <v>10</v>
      </c>
      <c r="AI400">
        <v>3</v>
      </c>
      <c r="AJ400">
        <v>68</v>
      </c>
      <c r="AK400">
        <f t="shared" si="72"/>
        <v>90</v>
      </c>
      <c r="AL400">
        <v>45</v>
      </c>
      <c r="AM400">
        <v>23</v>
      </c>
      <c r="AN400">
        <v>5</v>
      </c>
      <c r="AO400" s="1" t="s">
        <v>320</v>
      </c>
    </row>
    <row r="401" spans="1:41" x14ac:dyDescent="0.35">
      <c r="A401" s="2">
        <v>42373</v>
      </c>
      <c r="B401" t="s">
        <v>552</v>
      </c>
      <c r="C401">
        <v>3</v>
      </c>
      <c r="D401" t="s">
        <v>35</v>
      </c>
      <c r="E401" t="s">
        <v>61</v>
      </c>
      <c r="F401">
        <v>1</v>
      </c>
      <c r="G401">
        <v>5</v>
      </c>
      <c r="H401">
        <v>1</v>
      </c>
      <c r="I401">
        <v>1</v>
      </c>
      <c r="J401">
        <v>2</v>
      </c>
      <c r="K401" t="s">
        <v>37</v>
      </c>
      <c r="L401" t="s">
        <v>140</v>
      </c>
      <c r="M401" s="1" t="s">
        <v>431</v>
      </c>
      <c r="N401">
        <v>2.35</v>
      </c>
      <c r="O401" s="3">
        <v>9.0999999999999998E-2</v>
      </c>
      <c r="P401" s="3">
        <v>2.3E-2</v>
      </c>
      <c r="Q401" s="3">
        <v>0.75</v>
      </c>
      <c r="R401" s="3">
        <v>0.78800000000000003</v>
      </c>
      <c r="S401" s="3">
        <v>0.72699999999999998</v>
      </c>
      <c r="T401" s="1" t="s">
        <v>84</v>
      </c>
      <c r="U401" s="5">
        <f t="shared" si="70"/>
        <v>1</v>
      </c>
      <c r="V401" s="5">
        <f t="shared" si="71"/>
        <v>1</v>
      </c>
      <c r="W401" s="5">
        <f t="shared" si="66"/>
        <v>1</v>
      </c>
      <c r="X401" s="5">
        <f t="shared" si="67"/>
        <v>1</v>
      </c>
      <c r="Y401" s="3">
        <v>0.65500000000000003</v>
      </c>
      <c r="Z401" s="3">
        <v>0.53500000000000003</v>
      </c>
      <c r="AA401" s="3">
        <v>7.0000000000000007E-2</v>
      </c>
      <c r="AB401" s="3">
        <v>0.5</v>
      </c>
      <c r="AC401" s="3">
        <v>0.6</v>
      </c>
      <c r="AD401" s="1" t="s">
        <v>186</v>
      </c>
      <c r="AE401" s="5">
        <f t="shared" si="68"/>
        <v>4</v>
      </c>
      <c r="AF401" s="5">
        <f t="shared" si="69"/>
        <v>7</v>
      </c>
      <c r="AG401">
        <v>87</v>
      </c>
      <c r="AH401">
        <v>4</v>
      </c>
      <c r="AI401">
        <v>1</v>
      </c>
      <c r="AJ401">
        <v>44</v>
      </c>
      <c r="AK401">
        <f t="shared" si="72"/>
        <v>43</v>
      </c>
      <c r="AL401">
        <v>33</v>
      </c>
      <c r="AM401">
        <v>11</v>
      </c>
      <c r="AN401">
        <v>3</v>
      </c>
      <c r="AO401" s="1" t="s">
        <v>242</v>
      </c>
    </row>
    <row r="402" spans="1:41" x14ac:dyDescent="0.35">
      <c r="A402" s="2">
        <v>42373</v>
      </c>
      <c r="B402" t="s">
        <v>552</v>
      </c>
      <c r="C402">
        <v>3</v>
      </c>
      <c r="D402" t="s">
        <v>35</v>
      </c>
      <c r="E402" t="s">
        <v>36</v>
      </c>
      <c r="F402">
        <v>1</v>
      </c>
      <c r="G402">
        <v>6</v>
      </c>
      <c r="H402">
        <v>1</v>
      </c>
      <c r="I402">
        <v>1</v>
      </c>
      <c r="J402">
        <v>3</v>
      </c>
      <c r="K402" t="s">
        <v>37</v>
      </c>
      <c r="L402" t="s">
        <v>645</v>
      </c>
      <c r="M402" s="1" t="s">
        <v>102</v>
      </c>
      <c r="N402">
        <v>1.3</v>
      </c>
      <c r="O402" s="3">
        <v>5.8000000000000003E-2</v>
      </c>
      <c r="P402" s="3">
        <v>1.4E-2</v>
      </c>
      <c r="Q402" s="3">
        <v>0.65200000000000002</v>
      </c>
      <c r="R402" s="3">
        <v>0.77800000000000002</v>
      </c>
      <c r="S402" s="3">
        <v>0.54200000000000004</v>
      </c>
      <c r="T402" s="1" t="s">
        <v>122</v>
      </c>
      <c r="U402" s="5">
        <f t="shared" si="70"/>
        <v>3</v>
      </c>
      <c r="V402" s="5">
        <f t="shared" si="71"/>
        <v>4</v>
      </c>
      <c r="W402" s="5">
        <f t="shared" si="66"/>
        <v>3</v>
      </c>
      <c r="X402" s="5">
        <f t="shared" si="67"/>
        <v>4</v>
      </c>
      <c r="Y402" s="3">
        <v>0.54700000000000004</v>
      </c>
      <c r="Z402" s="3">
        <v>0.39700000000000002</v>
      </c>
      <c r="AA402" s="3">
        <v>5.8999999999999997E-2</v>
      </c>
      <c r="AB402" s="3">
        <v>0.3</v>
      </c>
      <c r="AC402" s="3">
        <v>0.53600000000000003</v>
      </c>
      <c r="AD402" s="1" t="s">
        <v>63</v>
      </c>
      <c r="AE402" s="5">
        <f t="shared" si="68"/>
        <v>2</v>
      </c>
      <c r="AF402" s="5">
        <f t="shared" si="69"/>
        <v>5</v>
      </c>
      <c r="AG402">
        <v>137</v>
      </c>
      <c r="AH402">
        <v>4</v>
      </c>
      <c r="AI402">
        <v>1</v>
      </c>
      <c r="AJ402">
        <v>69</v>
      </c>
      <c r="AK402">
        <f t="shared" si="72"/>
        <v>68</v>
      </c>
      <c r="AL402">
        <v>45</v>
      </c>
      <c r="AM402">
        <v>24</v>
      </c>
      <c r="AN402">
        <v>4</v>
      </c>
      <c r="AO402" s="1" t="s">
        <v>155</v>
      </c>
    </row>
    <row r="403" spans="1:41" x14ac:dyDescent="0.35">
      <c r="A403" s="2">
        <v>42373</v>
      </c>
      <c r="B403" t="s">
        <v>552</v>
      </c>
      <c r="C403">
        <v>3</v>
      </c>
      <c r="D403" t="s">
        <v>35</v>
      </c>
      <c r="E403" t="s">
        <v>43</v>
      </c>
      <c r="F403">
        <v>1</v>
      </c>
      <c r="G403">
        <v>35</v>
      </c>
      <c r="H403">
        <v>1</v>
      </c>
      <c r="I403">
        <v>1</v>
      </c>
      <c r="J403">
        <v>8</v>
      </c>
      <c r="K403" t="s">
        <v>37</v>
      </c>
      <c r="L403" t="s">
        <v>764</v>
      </c>
      <c r="M403" s="1" t="s">
        <v>478</v>
      </c>
      <c r="N403">
        <v>1.45</v>
      </c>
      <c r="O403" s="3">
        <v>3.5000000000000003E-2</v>
      </c>
      <c r="P403" s="3">
        <v>0</v>
      </c>
      <c r="Q403" s="3">
        <v>0.66700000000000004</v>
      </c>
      <c r="R403" s="3">
        <v>0.78900000000000003</v>
      </c>
      <c r="S403" s="3">
        <v>0.36799999999999999</v>
      </c>
      <c r="T403" s="1" t="s">
        <v>71</v>
      </c>
      <c r="U403" s="5">
        <f t="shared" si="70"/>
        <v>3</v>
      </c>
      <c r="V403" s="5">
        <f t="shared" si="71"/>
        <v>5</v>
      </c>
      <c r="W403" s="5">
        <f t="shared" si="66"/>
        <v>3</v>
      </c>
      <c r="X403" s="5">
        <f t="shared" si="67"/>
        <v>5</v>
      </c>
      <c r="Y403" s="3">
        <v>0.57399999999999995</v>
      </c>
      <c r="Z403" s="3">
        <v>0.50800000000000001</v>
      </c>
      <c r="AA403" s="3">
        <v>4.5999999999999999E-2</v>
      </c>
      <c r="AB403" s="3">
        <v>0.46300000000000002</v>
      </c>
      <c r="AC403" s="3">
        <v>0.58299999999999996</v>
      </c>
      <c r="AD403" s="1" t="s">
        <v>162</v>
      </c>
      <c r="AE403" s="5">
        <f t="shared" si="68"/>
        <v>5</v>
      </c>
      <c r="AF403" s="5">
        <f t="shared" si="69"/>
        <v>7</v>
      </c>
      <c r="AG403">
        <v>122</v>
      </c>
      <c r="AH403">
        <v>2</v>
      </c>
      <c r="AI403">
        <v>0</v>
      </c>
      <c r="AJ403">
        <v>57</v>
      </c>
      <c r="AK403">
        <f t="shared" si="72"/>
        <v>65</v>
      </c>
      <c r="AL403">
        <v>38</v>
      </c>
      <c r="AM403">
        <v>19</v>
      </c>
      <c r="AN403">
        <v>3</v>
      </c>
      <c r="AO403" s="1" t="s">
        <v>502</v>
      </c>
    </row>
    <row r="404" spans="1:41" x14ac:dyDescent="0.35">
      <c r="A404" s="2">
        <v>42373</v>
      </c>
      <c r="B404" t="s">
        <v>552</v>
      </c>
      <c r="C404">
        <v>3</v>
      </c>
      <c r="D404" t="s">
        <v>35</v>
      </c>
      <c r="E404" t="s">
        <v>49</v>
      </c>
      <c r="F404">
        <v>1</v>
      </c>
      <c r="G404">
        <v>49</v>
      </c>
      <c r="H404">
        <v>1</v>
      </c>
      <c r="I404">
        <v>1</v>
      </c>
      <c r="K404" t="s">
        <v>37</v>
      </c>
      <c r="L404" t="s">
        <v>609</v>
      </c>
      <c r="M404" s="1" t="s">
        <v>161</v>
      </c>
      <c r="N404">
        <v>1.89</v>
      </c>
      <c r="O404" s="3">
        <v>3.9E-2</v>
      </c>
      <c r="P404" s="3">
        <v>3.9E-2</v>
      </c>
      <c r="Q404" s="3">
        <v>0.66700000000000004</v>
      </c>
      <c r="R404" s="3">
        <v>0.76500000000000001</v>
      </c>
      <c r="S404" s="3">
        <v>0.64700000000000002</v>
      </c>
      <c r="T404" s="1" t="s">
        <v>75</v>
      </c>
      <c r="U404" s="5">
        <f t="shared" si="70"/>
        <v>2</v>
      </c>
      <c r="V404" s="5">
        <f t="shared" si="71"/>
        <v>2</v>
      </c>
      <c r="W404" s="5">
        <f t="shared" si="66"/>
        <v>2</v>
      </c>
      <c r="X404" s="5">
        <f t="shared" si="67"/>
        <v>2</v>
      </c>
      <c r="Y404" s="3">
        <v>0.621</v>
      </c>
      <c r="Z404" s="3">
        <v>0.51900000000000002</v>
      </c>
      <c r="AA404" s="3">
        <v>7.6999999999999999E-2</v>
      </c>
      <c r="AB404" s="3">
        <v>0.42399999999999999</v>
      </c>
      <c r="AC404" s="3">
        <v>0.68400000000000005</v>
      </c>
      <c r="AD404" s="1" t="s">
        <v>52</v>
      </c>
      <c r="AE404" s="5">
        <f t="shared" si="68"/>
        <v>4</v>
      </c>
      <c r="AF404" s="5">
        <f t="shared" si="69"/>
        <v>8</v>
      </c>
      <c r="AG404">
        <v>103</v>
      </c>
      <c r="AH404">
        <v>2</v>
      </c>
      <c r="AI404">
        <v>2</v>
      </c>
      <c r="AJ404">
        <v>51</v>
      </c>
      <c r="AK404">
        <f t="shared" si="72"/>
        <v>52</v>
      </c>
      <c r="AL404">
        <v>34</v>
      </c>
      <c r="AM404">
        <v>17</v>
      </c>
      <c r="AN404">
        <v>4</v>
      </c>
      <c r="AO404" s="1" t="s">
        <v>454</v>
      </c>
    </row>
    <row r="405" spans="1:41" x14ac:dyDescent="0.35">
      <c r="A405" s="2">
        <v>42373</v>
      </c>
      <c r="B405" t="s">
        <v>552</v>
      </c>
      <c r="C405">
        <v>3</v>
      </c>
      <c r="D405" t="s">
        <v>35</v>
      </c>
      <c r="E405" t="s">
        <v>54</v>
      </c>
      <c r="F405">
        <v>1</v>
      </c>
      <c r="G405">
        <v>118</v>
      </c>
      <c r="H405">
        <v>1</v>
      </c>
      <c r="I405">
        <v>1</v>
      </c>
      <c r="J405" t="s">
        <v>203</v>
      </c>
      <c r="K405" t="s">
        <v>37</v>
      </c>
      <c r="L405" t="s">
        <v>765</v>
      </c>
      <c r="M405" s="1" t="s">
        <v>161</v>
      </c>
      <c r="N405">
        <v>2.11</v>
      </c>
      <c r="O405" s="3">
        <v>0.05</v>
      </c>
      <c r="P405" s="3">
        <v>0</v>
      </c>
      <c r="Q405" s="3">
        <v>0.8</v>
      </c>
      <c r="R405" s="3">
        <v>0.71899999999999997</v>
      </c>
      <c r="S405" s="3">
        <v>0.875</v>
      </c>
      <c r="T405" s="1" t="s">
        <v>70</v>
      </c>
      <c r="U405" s="5">
        <f t="shared" si="70"/>
        <v>1</v>
      </c>
      <c r="V405" s="5">
        <f t="shared" si="71"/>
        <v>2</v>
      </c>
      <c r="W405" s="5">
        <f t="shared" si="66"/>
        <v>1</v>
      </c>
      <c r="X405" s="5">
        <f t="shared" si="67"/>
        <v>2</v>
      </c>
      <c r="Y405" s="3">
        <v>0.621</v>
      </c>
      <c r="Z405" s="3">
        <v>0.52700000000000002</v>
      </c>
      <c r="AA405" s="3">
        <v>1.7999999999999999E-2</v>
      </c>
      <c r="AB405" s="3">
        <v>0.438</v>
      </c>
      <c r="AC405" s="3">
        <v>0.65200000000000002</v>
      </c>
      <c r="AD405" s="1" t="s">
        <v>288</v>
      </c>
      <c r="AE405" s="5">
        <f t="shared" si="68"/>
        <v>5</v>
      </c>
      <c r="AF405" s="5">
        <f t="shared" si="69"/>
        <v>12</v>
      </c>
      <c r="AG405">
        <v>95</v>
      </c>
      <c r="AH405">
        <v>2</v>
      </c>
      <c r="AI405">
        <v>0</v>
      </c>
      <c r="AJ405">
        <v>40</v>
      </c>
      <c r="AK405">
        <f t="shared" si="72"/>
        <v>55</v>
      </c>
      <c r="AL405">
        <v>32</v>
      </c>
      <c r="AM405">
        <v>8</v>
      </c>
      <c r="AN405">
        <v>1</v>
      </c>
      <c r="AO405" s="1" t="s">
        <v>766</v>
      </c>
    </row>
    <row r="406" spans="1:41" x14ac:dyDescent="0.35">
      <c r="A406" s="2">
        <v>42323</v>
      </c>
      <c r="B406" t="s">
        <v>227</v>
      </c>
      <c r="C406">
        <v>3</v>
      </c>
      <c r="D406" t="s">
        <v>35</v>
      </c>
      <c r="E406" t="s">
        <v>61</v>
      </c>
      <c r="F406">
        <v>1</v>
      </c>
      <c r="G406">
        <v>3</v>
      </c>
      <c r="H406">
        <v>1</v>
      </c>
      <c r="I406">
        <v>1</v>
      </c>
      <c r="J406">
        <v>3</v>
      </c>
      <c r="K406" t="s">
        <v>37</v>
      </c>
      <c r="L406" t="s">
        <v>435</v>
      </c>
      <c r="M406" s="1" t="s">
        <v>62</v>
      </c>
      <c r="N406">
        <v>1.28</v>
      </c>
      <c r="O406" s="3">
        <v>8.8999999999999996E-2</v>
      </c>
      <c r="P406" s="3">
        <v>0</v>
      </c>
      <c r="Q406" s="3">
        <v>0.66100000000000003</v>
      </c>
      <c r="R406" s="3">
        <v>0.622</v>
      </c>
      <c r="S406" s="3">
        <v>0.84199999999999997</v>
      </c>
      <c r="T406" s="1" t="s">
        <v>75</v>
      </c>
      <c r="U406" s="5">
        <f t="shared" si="70"/>
        <v>2</v>
      </c>
      <c r="V406" s="5">
        <f t="shared" si="71"/>
        <v>2</v>
      </c>
      <c r="W406" s="5">
        <f t="shared" si="66"/>
        <v>2</v>
      </c>
      <c r="X406" s="5">
        <f t="shared" si="67"/>
        <v>2</v>
      </c>
      <c r="Y406" s="3">
        <v>0.53900000000000003</v>
      </c>
      <c r="Z406" s="3">
        <v>0.39</v>
      </c>
      <c r="AA406" s="3">
        <v>0.10199999999999999</v>
      </c>
      <c r="AB406" s="3">
        <v>0.28899999999999998</v>
      </c>
      <c r="AC406" s="3">
        <v>0.57099999999999995</v>
      </c>
      <c r="AD406" s="1" t="s">
        <v>399</v>
      </c>
      <c r="AE406" s="5">
        <f t="shared" si="68"/>
        <v>3</v>
      </c>
      <c r="AF406" s="5">
        <f t="shared" si="69"/>
        <v>9</v>
      </c>
      <c r="AG406">
        <v>115</v>
      </c>
      <c r="AH406">
        <v>5</v>
      </c>
      <c r="AI406">
        <v>0</v>
      </c>
      <c r="AJ406">
        <v>56</v>
      </c>
      <c r="AK406">
        <f t="shared" si="72"/>
        <v>59</v>
      </c>
      <c r="AL406">
        <v>37</v>
      </c>
      <c r="AM406">
        <v>19</v>
      </c>
      <c r="AN406">
        <v>6</v>
      </c>
      <c r="AO406" s="1" t="s">
        <v>558</v>
      </c>
    </row>
    <row r="407" spans="1:41" x14ac:dyDescent="0.35">
      <c r="A407" s="2">
        <v>42323</v>
      </c>
      <c r="B407" t="s">
        <v>227</v>
      </c>
      <c r="C407">
        <v>3</v>
      </c>
      <c r="D407" t="s">
        <v>35</v>
      </c>
      <c r="E407" t="s">
        <v>36</v>
      </c>
      <c r="F407">
        <v>1</v>
      </c>
      <c r="G407">
        <v>5</v>
      </c>
      <c r="H407">
        <v>1</v>
      </c>
      <c r="I407">
        <v>1</v>
      </c>
      <c r="J407">
        <v>5</v>
      </c>
      <c r="K407" t="s">
        <v>37</v>
      </c>
      <c r="L407" t="s">
        <v>140</v>
      </c>
      <c r="M407" s="1" t="s">
        <v>209</v>
      </c>
      <c r="N407">
        <v>1.91</v>
      </c>
      <c r="O407" s="3">
        <v>8.6999999999999994E-2</v>
      </c>
      <c r="P407" s="3">
        <v>2.1999999999999999E-2</v>
      </c>
      <c r="Q407" s="3">
        <v>0.60899999999999999</v>
      </c>
      <c r="R407" s="3">
        <v>0.89300000000000002</v>
      </c>
      <c r="S407" s="3">
        <v>0.61099999999999999</v>
      </c>
      <c r="T407" s="1" t="s">
        <v>57</v>
      </c>
      <c r="U407" s="5">
        <f t="shared" si="70"/>
        <v>0</v>
      </c>
      <c r="V407" s="5">
        <f t="shared" si="71"/>
        <v>0</v>
      </c>
      <c r="W407" s="5">
        <f t="shared" si="66"/>
        <v>0</v>
      </c>
      <c r="X407" s="5">
        <f t="shared" si="67"/>
        <v>0</v>
      </c>
      <c r="Y407" s="3">
        <v>0.58599999999999997</v>
      </c>
      <c r="Z407" s="3">
        <v>0.41499999999999998</v>
      </c>
      <c r="AA407" s="3">
        <v>5.7000000000000002E-2</v>
      </c>
      <c r="AB407" s="3">
        <v>0.45900000000000002</v>
      </c>
      <c r="AC407" s="3">
        <v>0.313</v>
      </c>
      <c r="AD407" s="1" t="s">
        <v>71</v>
      </c>
      <c r="AE407" s="5">
        <f t="shared" si="68"/>
        <v>3</v>
      </c>
      <c r="AF407" s="5">
        <f t="shared" si="69"/>
        <v>5</v>
      </c>
      <c r="AG407">
        <v>99</v>
      </c>
      <c r="AH407">
        <v>4</v>
      </c>
      <c r="AI407">
        <v>1</v>
      </c>
      <c r="AJ407">
        <v>46</v>
      </c>
      <c r="AK407">
        <f t="shared" si="72"/>
        <v>53</v>
      </c>
      <c r="AL407">
        <v>28</v>
      </c>
      <c r="AM407">
        <v>18</v>
      </c>
      <c r="AN407">
        <v>3</v>
      </c>
    </row>
    <row r="408" spans="1:41" x14ac:dyDescent="0.35">
      <c r="A408" s="2">
        <v>42323</v>
      </c>
      <c r="B408" t="s">
        <v>227</v>
      </c>
      <c r="C408">
        <v>3</v>
      </c>
      <c r="D408" t="s">
        <v>35</v>
      </c>
      <c r="E408" t="s">
        <v>98</v>
      </c>
      <c r="F408">
        <v>1</v>
      </c>
      <c r="G408">
        <v>8</v>
      </c>
      <c r="H408">
        <v>1</v>
      </c>
      <c r="I408">
        <v>1</v>
      </c>
      <c r="J408">
        <v>8</v>
      </c>
      <c r="K408" t="s">
        <v>37</v>
      </c>
      <c r="L408" t="s">
        <v>260</v>
      </c>
      <c r="M408" s="1" t="s">
        <v>79</v>
      </c>
      <c r="N408">
        <v>2.4500000000000002</v>
      </c>
      <c r="O408" s="3">
        <v>0.128</v>
      </c>
      <c r="P408" s="3">
        <v>2.5999999999999999E-2</v>
      </c>
      <c r="Q408" s="3">
        <v>0.71799999999999997</v>
      </c>
      <c r="R408" s="3">
        <v>0.82099999999999995</v>
      </c>
      <c r="S408" s="3">
        <v>0.63600000000000001</v>
      </c>
      <c r="T408" s="1" t="s">
        <v>57</v>
      </c>
      <c r="U408" s="5">
        <f t="shared" si="70"/>
        <v>0</v>
      </c>
      <c r="V408" s="5">
        <f t="shared" si="71"/>
        <v>0</v>
      </c>
      <c r="W408" s="5">
        <f t="shared" si="66"/>
        <v>0</v>
      </c>
      <c r="X408" s="5">
        <f t="shared" si="67"/>
        <v>0</v>
      </c>
      <c r="Y408" s="3">
        <v>0.65200000000000002</v>
      </c>
      <c r="Z408" s="3">
        <v>0.56599999999999995</v>
      </c>
      <c r="AA408" s="3">
        <v>5.7000000000000002E-2</v>
      </c>
      <c r="AB408" s="3">
        <v>0.57099999999999995</v>
      </c>
      <c r="AC408" s="3">
        <v>0.56000000000000005</v>
      </c>
      <c r="AD408" s="1" t="s">
        <v>117</v>
      </c>
      <c r="AE408" s="5">
        <f t="shared" si="68"/>
        <v>5</v>
      </c>
      <c r="AF408" s="5">
        <f t="shared" si="69"/>
        <v>9</v>
      </c>
      <c r="AG408">
        <v>92</v>
      </c>
      <c r="AH408">
        <v>5</v>
      </c>
      <c r="AI408">
        <v>1</v>
      </c>
      <c r="AJ408">
        <v>39</v>
      </c>
      <c r="AK408">
        <f t="shared" si="72"/>
        <v>53</v>
      </c>
      <c r="AL408">
        <v>28</v>
      </c>
      <c r="AM408">
        <v>11</v>
      </c>
      <c r="AN408">
        <v>3</v>
      </c>
    </row>
    <row r="409" spans="1:41" x14ac:dyDescent="0.35">
      <c r="A409" s="2">
        <v>42323</v>
      </c>
      <c r="B409" t="s">
        <v>227</v>
      </c>
      <c r="C409">
        <v>3</v>
      </c>
      <c r="D409" t="s">
        <v>35</v>
      </c>
      <c r="E409" t="s">
        <v>98</v>
      </c>
      <c r="F409">
        <v>1</v>
      </c>
      <c r="G409">
        <v>3</v>
      </c>
      <c r="H409">
        <v>0</v>
      </c>
      <c r="I409">
        <v>1</v>
      </c>
      <c r="J409">
        <v>3</v>
      </c>
      <c r="K409" t="s">
        <v>435</v>
      </c>
      <c r="L409" t="s">
        <v>37</v>
      </c>
      <c r="M409" s="1" t="s">
        <v>767</v>
      </c>
      <c r="N409">
        <v>0.56999999999999995</v>
      </c>
      <c r="O409" s="3">
        <v>3.1E-2</v>
      </c>
      <c r="P409" s="3">
        <v>1.6E-2</v>
      </c>
      <c r="Q409" s="3">
        <v>0.73399999999999999</v>
      </c>
      <c r="R409" s="3">
        <v>0.51100000000000001</v>
      </c>
      <c r="S409" s="3">
        <v>0.70599999999999996</v>
      </c>
      <c r="T409" s="1" t="s">
        <v>52</v>
      </c>
      <c r="U409" s="5">
        <f t="shared" si="70"/>
        <v>4</v>
      </c>
      <c r="V409" s="5">
        <f t="shared" si="71"/>
        <v>8</v>
      </c>
      <c r="W409" s="5">
        <f t="shared" si="66"/>
        <v>4</v>
      </c>
      <c r="X409" s="5">
        <f t="shared" si="67"/>
        <v>8</v>
      </c>
      <c r="Y409" s="3">
        <v>0.42199999999999999</v>
      </c>
      <c r="Z409" s="3">
        <v>0.25</v>
      </c>
      <c r="AA409" s="3">
        <v>0.115</v>
      </c>
      <c r="AB409" s="3">
        <v>0.25</v>
      </c>
      <c r="AC409" s="3">
        <v>0.25</v>
      </c>
      <c r="AD409" s="1" t="s">
        <v>67</v>
      </c>
      <c r="AE409" s="5">
        <f t="shared" si="68"/>
        <v>1</v>
      </c>
      <c r="AF409" s="5">
        <f t="shared" si="69"/>
        <v>3</v>
      </c>
      <c r="AG409">
        <v>116</v>
      </c>
      <c r="AH409">
        <v>2</v>
      </c>
      <c r="AI409">
        <v>1</v>
      </c>
      <c r="AJ409">
        <v>64</v>
      </c>
      <c r="AK409">
        <f t="shared" si="72"/>
        <v>52</v>
      </c>
      <c r="AL409">
        <v>47</v>
      </c>
      <c r="AM409">
        <v>17</v>
      </c>
      <c r="AN409">
        <v>6</v>
      </c>
    </row>
    <row r="410" spans="1:41" x14ac:dyDescent="0.35">
      <c r="A410" s="2">
        <v>42323</v>
      </c>
      <c r="B410" t="s">
        <v>227</v>
      </c>
      <c r="C410">
        <v>3</v>
      </c>
      <c r="D410" t="s">
        <v>35</v>
      </c>
      <c r="E410" t="s">
        <v>98</v>
      </c>
      <c r="F410">
        <v>1</v>
      </c>
      <c r="G410">
        <v>6</v>
      </c>
      <c r="H410">
        <v>1</v>
      </c>
      <c r="I410">
        <v>1</v>
      </c>
      <c r="J410">
        <v>6</v>
      </c>
      <c r="K410" t="s">
        <v>37</v>
      </c>
      <c r="L410" t="s">
        <v>645</v>
      </c>
      <c r="M410" s="1" t="s">
        <v>478</v>
      </c>
      <c r="N410">
        <v>1.24</v>
      </c>
      <c r="O410" s="3">
        <v>0</v>
      </c>
      <c r="P410" s="3">
        <v>0</v>
      </c>
      <c r="Q410" s="3">
        <v>0.69099999999999995</v>
      </c>
      <c r="R410" s="3">
        <v>0.66</v>
      </c>
      <c r="S410" s="3">
        <v>0.57099999999999995</v>
      </c>
      <c r="T410" s="1" t="s">
        <v>40</v>
      </c>
      <c r="U410" s="5">
        <f t="shared" si="70"/>
        <v>0</v>
      </c>
      <c r="V410" s="5">
        <f t="shared" si="71"/>
        <v>2</v>
      </c>
      <c r="W410" s="5">
        <f t="shared" si="66"/>
        <v>0</v>
      </c>
      <c r="X410" s="5">
        <f t="shared" si="67"/>
        <v>2</v>
      </c>
      <c r="Y410" s="3">
        <v>0.55100000000000005</v>
      </c>
      <c r="Z410" s="3">
        <v>0.45800000000000002</v>
      </c>
      <c r="AA410" s="3">
        <v>0.16900000000000001</v>
      </c>
      <c r="AB410" s="3">
        <v>0.28599999999999998</v>
      </c>
      <c r="AC410" s="3">
        <v>0.70799999999999996</v>
      </c>
      <c r="AD410" s="1" t="s">
        <v>95</v>
      </c>
      <c r="AE410" s="5">
        <f t="shared" si="68"/>
        <v>4</v>
      </c>
      <c r="AF410" s="5">
        <f t="shared" si="69"/>
        <v>12</v>
      </c>
      <c r="AG410">
        <v>127</v>
      </c>
      <c r="AH410">
        <v>0</v>
      </c>
      <c r="AI410">
        <v>0</v>
      </c>
      <c r="AJ410">
        <v>68</v>
      </c>
      <c r="AK410">
        <f t="shared" si="72"/>
        <v>59</v>
      </c>
      <c r="AL410">
        <v>47</v>
      </c>
      <c r="AM410">
        <v>21</v>
      </c>
      <c r="AN410">
        <v>10</v>
      </c>
    </row>
    <row r="411" spans="1:41" x14ac:dyDescent="0.35">
      <c r="A411" s="2">
        <v>42310</v>
      </c>
      <c r="B411" t="s">
        <v>236</v>
      </c>
      <c r="C411">
        <v>3</v>
      </c>
      <c r="D411" t="s">
        <v>35</v>
      </c>
      <c r="E411" t="s">
        <v>61</v>
      </c>
      <c r="F411">
        <v>1</v>
      </c>
      <c r="G411">
        <v>3</v>
      </c>
      <c r="H411">
        <v>1</v>
      </c>
      <c r="I411">
        <v>1</v>
      </c>
      <c r="J411">
        <v>2</v>
      </c>
      <c r="K411" t="s">
        <v>37</v>
      </c>
      <c r="L411" t="s">
        <v>175</v>
      </c>
      <c r="M411" s="1" t="s">
        <v>221</v>
      </c>
      <c r="N411">
        <v>1.58</v>
      </c>
      <c r="O411" s="3">
        <v>4.2000000000000003E-2</v>
      </c>
      <c r="P411" s="3">
        <v>0</v>
      </c>
      <c r="Q411" s="3">
        <v>0.625</v>
      </c>
      <c r="R411" s="3">
        <v>0.66700000000000004</v>
      </c>
      <c r="S411" s="3">
        <v>0.72199999999999998</v>
      </c>
      <c r="T411" s="1" t="s">
        <v>46</v>
      </c>
      <c r="U411" s="5">
        <f t="shared" si="70"/>
        <v>0</v>
      </c>
      <c r="V411" s="5">
        <f t="shared" si="71"/>
        <v>1</v>
      </c>
      <c r="W411" s="5">
        <f t="shared" si="66"/>
        <v>0</v>
      </c>
      <c r="X411" s="5">
        <f t="shared" si="67"/>
        <v>1</v>
      </c>
      <c r="Y411" s="3">
        <v>0.57399999999999995</v>
      </c>
      <c r="Z411" s="3">
        <v>0.49299999999999999</v>
      </c>
      <c r="AA411" s="3">
        <v>0.06</v>
      </c>
      <c r="AB411" s="3">
        <v>0.36099999999999999</v>
      </c>
      <c r="AC411" s="3">
        <v>0.64500000000000002</v>
      </c>
      <c r="AD411" s="1" t="s">
        <v>154</v>
      </c>
      <c r="AE411" s="5">
        <f t="shared" si="68"/>
        <v>4</v>
      </c>
      <c r="AF411" s="5">
        <f t="shared" si="69"/>
        <v>9</v>
      </c>
      <c r="AG411">
        <v>115</v>
      </c>
      <c r="AH411">
        <v>2</v>
      </c>
      <c r="AI411">
        <v>0</v>
      </c>
      <c r="AJ411">
        <v>48</v>
      </c>
      <c r="AK411">
        <f t="shared" si="72"/>
        <v>67</v>
      </c>
      <c r="AL411">
        <v>30</v>
      </c>
      <c r="AM411">
        <v>18</v>
      </c>
      <c r="AN411">
        <v>4</v>
      </c>
      <c r="AO411" s="1" t="s">
        <v>502</v>
      </c>
    </row>
    <row r="412" spans="1:41" x14ac:dyDescent="0.35">
      <c r="A412" s="2">
        <v>42310</v>
      </c>
      <c r="B412" t="s">
        <v>236</v>
      </c>
      <c r="C412">
        <v>3</v>
      </c>
      <c r="D412" t="s">
        <v>35</v>
      </c>
      <c r="E412" t="s">
        <v>36</v>
      </c>
      <c r="F412">
        <v>1</v>
      </c>
      <c r="G412">
        <v>4</v>
      </c>
      <c r="H412">
        <v>1</v>
      </c>
      <c r="I412">
        <v>1</v>
      </c>
      <c r="J412">
        <v>4</v>
      </c>
      <c r="K412" t="s">
        <v>37</v>
      </c>
      <c r="L412" t="s">
        <v>160</v>
      </c>
      <c r="M412" s="1" t="s">
        <v>768</v>
      </c>
      <c r="N412">
        <v>1.28</v>
      </c>
      <c r="O412" s="3">
        <v>5.1999999999999998E-2</v>
      </c>
      <c r="P412" s="3">
        <v>0</v>
      </c>
      <c r="Q412" s="3">
        <v>0.68799999999999994</v>
      </c>
      <c r="R412" s="3">
        <v>0.73599999999999999</v>
      </c>
      <c r="S412" s="3">
        <v>0.5</v>
      </c>
      <c r="T412" s="1" t="s">
        <v>162</v>
      </c>
      <c r="U412" s="5">
        <f t="shared" si="70"/>
        <v>5</v>
      </c>
      <c r="V412" s="5">
        <f t="shared" si="71"/>
        <v>7</v>
      </c>
      <c r="W412" s="5">
        <f t="shared" si="66"/>
        <v>5</v>
      </c>
      <c r="X412" s="5">
        <f t="shared" si="67"/>
        <v>7</v>
      </c>
      <c r="Y412" s="3">
        <v>0.55000000000000004</v>
      </c>
      <c r="Z412" s="3">
        <v>0.432</v>
      </c>
      <c r="AA412" s="3">
        <v>9.5000000000000001E-2</v>
      </c>
      <c r="AB412" s="3">
        <v>0.40799999999999997</v>
      </c>
      <c r="AC412" s="3">
        <v>0.48</v>
      </c>
      <c r="AD412" s="1" t="s">
        <v>113</v>
      </c>
      <c r="AE412" s="5">
        <f t="shared" si="68"/>
        <v>5</v>
      </c>
      <c r="AF412" s="5">
        <f t="shared" si="69"/>
        <v>14</v>
      </c>
      <c r="AG412">
        <v>151</v>
      </c>
      <c r="AH412">
        <v>4</v>
      </c>
      <c r="AI412">
        <v>0</v>
      </c>
      <c r="AJ412">
        <v>77</v>
      </c>
      <c r="AK412">
        <f t="shared" si="72"/>
        <v>74</v>
      </c>
      <c r="AL412">
        <v>53</v>
      </c>
      <c r="AM412">
        <v>24</v>
      </c>
      <c r="AN412">
        <v>7</v>
      </c>
    </row>
    <row r="413" spans="1:41" x14ac:dyDescent="0.35">
      <c r="A413" s="2">
        <v>42310</v>
      </c>
      <c r="B413" t="s">
        <v>236</v>
      </c>
      <c r="C413">
        <v>3</v>
      </c>
      <c r="D413" t="s">
        <v>35</v>
      </c>
      <c r="E413" t="s">
        <v>43</v>
      </c>
      <c r="F413">
        <v>1</v>
      </c>
      <c r="G413">
        <v>5</v>
      </c>
      <c r="H413">
        <v>1</v>
      </c>
      <c r="I413">
        <v>1</v>
      </c>
      <c r="J413">
        <v>5</v>
      </c>
      <c r="K413" t="s">
        <v>37</v>
      </c>
      <c r="L413" t="s">
        <v>645</v>
      </c>
      <c r="M413" s="1" t="s">
        <v>769</v>
      </c>
      <c r="N413">
        <v>1.32</v>
      </c>
      <c r="O413" s="3">
        <v>7.1999999999999995E-2</v>
      </c>
      <c r="P413" s="3">
        <v>2.4E-2</v>
      </c>
      <c r="Q413" s="3">
        <v>0.77100000000000002</v>
      </c>
      <c r="R413" s="3">
        <v>0.79700000000000004</v>
      </c>
      <c r="S413" s="3">
        <v>0.52600000000000002</v>
      </c>
      <c r="T413" s="1" t="s">
        <v>84</v>
      </c>
      <c r="U413" s="5">
        <f t="shared" si="70"/>
        <v>1</v>
      </c>
      <c r="V413" s="5">
        <f t="shared" si="71"/>
        <v>1</v>
      </c>
      <c r="W413" s="5">
        <f t="shared" ref="W413:W474" si="73">_xlfn.NUMBERVALUE(LEFT(T413, FIND( "/", T413) - 1))</f>
        <v>1</v>
      </c>
      <c r="X413" s="5">
        <f t="shared" ref="X413:X474" si="74">_xlfn.NUMBERVALUE(RIGHT(T413, LEN(T413) - FIND( "/", T413)))</f>
        <v>1</v>
      </c>
      <c r="Y413" s="3">
        <v>0.53800000000000003</v>
      </c>
      <c r="Z413" s="3">
        <v>0.34899999999999998</v>
      </c>
      <c r="AA413" s="3">
        <v>9.2999999999999999E-2</v>
      </c>
      <c r="AB413" s="3">
        <v>0.19600000000000001</v>
      </c>
      <c r="AC413" s="3">
        <v>0.57099999999999995</v>
      </c>
      <c r="AD413" s="1" t="s">
        <v>46</v>
      </c>
      <c r="AE413" s="5">
        <f t="shared" ref="AE413:AE474" si="75">_xlfn.NUMBERVALUE(LEFT(AD413, FIND( "/", AD413) - 1))</f>
        <v>0</v>
      </c>
      <c r="AF413" s="5">
        <f t="shared" ref="AF413:AF474" si="76">_xlfn.NUMBERVALUE(RIGHT(AD413, LEN(AD413) - FIND( "/", AD413)))</f>
        <v>1</v>
      </c>
      <c r="AG413">
        <v>169</v>
      </c>
      <c r="AH413">
        <v>6</v>
      </c>
      <c r="AI413">
        <v>2</v>
      </c>
      <c r="AJ413">
        <v>83</v>
      </c>
      <c r="AK413">
        <f t="shared" si="72"/>
        <v>86</v>
      </c>
      <c r="AL413">
        <v>64</v>
      </c>
      <c r="AM413">
        <v>19</v>
      </c>
      <c r="AN413">
        <v>8</v>
      </c>
    </row>
    <row r="414" spans="1:41" x14ac:dyDescent="0.35">
      <c r="A414" s="2">
        <v>42310</v>
      </c>
      <c r="B414" t="s">
        <v>236</v>
      </c>
      <c r="C414">
        <v>3</v>
      </c>
      <c r="D414" t="s">
        <v>35</v>
      </c>
      <c r="E414" t="s">
        <v>49</v>
      </c>
      <c r="F414">
        <v>1</v>
      </c>
      <c r="G414">
        <v>15</v>
      </c>
      <c r="H414">
        <v>1</v>
      </c>
      <c r="I414">
        <v>1</v>
      </c>
      <c r="J414">
        <v>14</v>
      </c>
      <c r="K414" t="s">
        <v>37</v>
      </c>
      <c r="L414" t="s">
        <v>675</v>
      </c>
      <c r="M414" s="1" t="s">
        <v>478</v>
      </c>
      <c r="N414">
        <v>1.32</v>
      </c>
      <c r="O414" s="3">
        <v>2.9000000000000001E-2</v>
      </c>
      <c r="P414" s="3">
        <v>4.3999999999999997E-2</v>
      </c>
      <c r="Q414" s="3">
        <v>0.58799999999999997</v>
      </c>
      <c r="R414" s="3">
        <v>0.65</v>
      </c>
      <c r="S414" s="3">
        <v>0.39300000000000002</v>
      </c>
      <c r="T414" s="1" t="s">
        <v>234</v>
      </c>
      <c r="U414" s="5">
        <f t="shared" si="70"/>
        <v>5</v>
      </c>
      <c r="V414" s="5">
        <f t="shared" si="71"/>
        <v>10</v>
      </c>
      <c r="W414" s="5">
        <f t="shared" si="73"/>
        <v>5</v>
      </c>
      <c r="X414" s="5">
        <f t="shared" si="74"/>
        <v>10</v>
      </c>
      <c r="Y414" s="3">
        <v>0.57099999999999995</v>
      </c>
      <c r="Z414" s="3">
        <v>0.60299999999999998</v>
      </c>
      <c r="AA414" s="3">
        <v>0</v>
      </c>
      <c r="AB414" s="3">
        <v>0.57099999999999995</v>
      </c>
      <c r="AC414" s="3">
        <v>0.65200000000000002</v>
      </c>
      <c r="AD414" s="1" t="s">
        <v>387</v>
      </c>
      <c r="AE414" s="5">
        <f t="shared" si="75"/>
        <v>7</v>
      </c>
      <c r="AF414" s="5">
        <f t="shared" si="76"/>
        <v>9</v>
      </c>
      <c r="AG414">
        <v>126</v>
      </c>
      <c r="AH414">
        <v>2</v>
      </c>
      <c r="AI414">
        <v>3</v>
      </c>
      <c r="AJ414">
        <v>68</v>
      </c>
      <c r="AK414">
        <f t="shared" si="72"/>
        <v>58</v>
      </c>
      <c r="AL414">
        <v>40</v>
      </c>
      <c r="AM414">
        <v>28</v>
      </c>
      <c r="AN414">
        <v>0</v>
      </c>
    </row>
    <row r="415" spans="1:41" x14ac:dyDescent="0.35">
      <c r="A415" s="2">
        <v>42310</v>
      </c>
      <c r="B415" t="s">
        <v>236</v>
      </c>
      <c r="C415">
        <v>3</v>
      </c>
      <c r="D415" t="s">
        <v>35</v>
      </c>
      <c r="E415" t="s">
        <v>54</v>
      </c>
      <c r="F415">
        <v>1</v>
      </c>
      <c r="G415">
        <v>40</v>
      </c>
      <c r="H415">
        <v>1</v>
      </c>
      <c r="I415">
        <v>1</v>
      </c>
      <c r="K415" t="s">
        <v>37</v>
      </c>
      <c r="L415" t="s">
        <v>738</v>
      </c>
      <c r="M415" s="1" t="s">
        <v>397</v>
      </c>
      <c r="N415">
        <v>1.45</v>
      </c>
      <c r="O415" s="3">
        <v>0.03</v>
      </c>
      <c r="P415" s="3">
        <v>1.4999999999999999E-2</v>
      </c>
      <c r="Q415" s="3">
        <v>0.59099999999999997</v>
      </c>
      <c r="R415" s="3">
        <v>0.76900000000000002</v>
      </c>
      <c r="S415" s="3">
        <v>0.59299999999999997</v>
      </c>
      <c r="T415" s="1" t="s">
        <v>70</v>
      </c>
      <c r="U415" s="5">
        <f t="shared" si="70"/>
        <v>1</v>
      </c>
      <c r="V415" s="5">
        <f t="shared" si="71"/>
        <v>2</v>
      </c>
      <c r="W415" s="5">
        <f t="shared" si="73"/>
        <v>1</v>
      </c>
      <c r="X415" s="5">
        <f t="shared" si="74"/>
        <v>2</v>
      </c>
      <c r="Y415" s="3">
        <v>0.56799999999999995</v>
      </c>
      <c r="Z415" s="3">
        <v>0.439</v>
      </c>
      <c r="AA415" s="3">
        <v>0</v>
      </c>
      <c r="AB415" s="3">
        <v>0.316</v>
      </c>
      <c r="AC415" s="3">
        <v>0.60699999999999998</v>
      </c>
      <c r="AD415" s="1" t="s">
        <v>222</v>
      </c>
      <c r="AE415" s="5">
        <f t="shared" si="75"/>
        <v>3</v>
      </c>
      <c r="AF415" s="5">
        <f t="shared" si="76"/>
        <v>6</v>
      </c>
      <c r="AG415">
        <v>132</v>
      </c>
      <c r="AH415">
        <v>2</v>
      </c>
      <c r="AI415">
        <v>1</v>
      </c>
      <c r="AJ415">
        <v>66</v>
      </c>
      <c r="AK415">
        <f t="shared" si="72"/>
        <v>66</v>
      </c>
      <c r="AL415">
        <v>39</v>
      </c>
      <c r="AM415">
        <v>27</v>
      </c>
      <c r="AN415">
        <v>0</v>
      </c>
    </row>
    <row r="416" spans="1:41" x14ac:dyDescent="0.35">
      <c r="A416" s="2">
        <v>42288</v>
      </c>
      <c r="B416" t="s">
        <v>467</v>
      </c>
      <c r="C416">
        <v>3</v>
      </c>
      <c r="D416" t="s">
        <v>35</v>
      </c>
      <c r="E416" t="s">
        <v>61</v>
      </c>
      <c r="F416">
        <v>1</v>
      </c>
      <c r="G416">
        <v>15</v>
      </c>
      <c r="H416">
        <v>1</v>
      </c>
      <c r="I416">
        <v>1</v>
      </c>
      <c r="J416">
        <v>16</v>
      </c>
      <c r="K416" t="s">
        <v>37</v>
      </c>
      <c r="L416" t="s">
        <v>548</v>
      </c>
      <c r="M416" s="1" t="s">
        <v>221</v>
      </c>
      <c r="N416">
        <v>2.89</v>
      </c>
      <c r="O416" s="3">
        <v>4.9000000000000002E-2</v>
      </c>
      <c r="P416" s="3">
        <v>0</v>
      </c>
      <c r="Q416" s="3">
        <v>0.70699999999999996</v>
      </c>
      <c r="R416" s="3">
        <v>0.86199999999999999</v>
      </c>
      <c r="S416" s="3">
        <v>0.75</v>
      </c>
      <c r="T416" s="1" t="s">
        <v>46</v>
      </c>
      <c r="U416" s="5">
        <f t="shared" si="70"/>
        <v>0</v>
      </c>
      <c r="V416" s="5">
        <f t="shared" si="71"/>
        <v>1</v>
      </c>
      <c r="W416" s="5">
        <f t="shared" si="73"/>
        <v>0</v>
      </c>
      <c r="X416" s="5">
        <f t="shared" si="74"/>
        <v>1</v>
      </c>
      <c r="Y416" s="3">
        <v>0.61799999999999999</v>
      </c>
      <c r="Z416" s="3">
        <v>0.49299999999999999</v>
      </c>
      <c r="AA416" s="3">
        <v>7.1999999999999995E-2</v>
      </c>
      <c r="AB416" s="3">
        <v>0.29499999999999998</v>
      </c>
      <c r="AC416" s="3">
        <v>0.84</v>
      </c>
      <c r="AD416" s="1" t="s">
        <v>520</v>
      </c>
      <c r="AE416" s="5">
        <f t="shared" si="75"/>
        <v>4</v>
      </c>
      <c r="AF416" s="5">
        <f t="shared" si="76"/>
        <v>13</v>
      </c>
      <c r="AG416">
        <v>110</v>
      </c>
      <c r="AH416">
        <v>2</v>
      </c>
      <c r="AI416">
        <v>0</v>
      </c>
      <c r="AJ416">
        <v>41</v>
      </c>
      <c r="AK416">
        <f t="shared" si="72"/>
        <v>69</v>
      </c>
      <c r="AL416">
        <v>29</v>
      </c>
      <c r="AM416">
        <v>12</v>
      </c>
      <c r="AN416">
        <v>5</v>
      </c>
      <c r="AO416" s="1" t="s">
        <v>369</v>
      </c>
    </row>
    <row r="417" spans="1:41" x14ac:dyDescent="0.35">
      <c r="A417" s="2">
        <v>42288</v>
      </c>
      <c r="B417" t="s">
        <v>467</v>
      </c>
      <c r="C417">
        <v>3</v>
      </c>
      <c r="D417" t="s">
        <v>35</v>
      </c>
      <c r="E417" t="s">
        <v>36</v>
      </c>
      <c r="F417">
        <v>1</v>
      </c>
      <c r="G417">
        <v>2</v>
      </c>
      <c r="H417">
        <v>1</v>
      </c>
      <c r="I417">
        <v>1</v>
      </c>
      <c r="J417">
        <v>3</v>
      </c>
      <c r="K417" t="s">
        <v>37</v>
      </c>
      <c r="L417" t="s">
        <v>175</v>
      </c>
      <c r="M417" s="1" t="s">
        <v>100</v>
      </c>
      <c r="N417">
        <v>2.46</v>
      </c>
      <c r="O417" s="3">
        <v>0.13200000000000001</v>
      </c>
      <c r="P417" s="3">
        <v>0</v>
      </c>
      <c r="Q417" s="3">
        <v>0.73699999999999999</v>
      </c>
      <c r="R417" s="3">
        <v>0.82099999999999995</v>
      </c>
      <c r="S417" s="3">
        <v>0.6</v>
      </c>
      <c r="T417" s="1" t="s">
        <v>70</v>
      </c>
      <c r="U417" s="5">
        <f t="shared" si="70"/>
        <v>1</v>
      </c>
      <c r="V417" s="5">
        <f t="shared" si="71"/>
        <v>2</v>
      </c>
      <c r="W417" s="5">
        <f t="shared" si="73"/>
        <v>1</v>
      </c>
      <c r="X417" s="5">
        <f t="shared" si="74"/>
        <v>2</v>
      </c>
      <c r="Y417" s="3">
        <v>0.66300000000000003</v>
      </c>
      <c r="Z417" s="3">
        <v>0.58299999999999996</v>
      </c>
      <c r="AA417" s="3">
        <v>4.2000000000000003E-2</v>
      </c>
      <c r="AB417" s="3">
        <v>0.40899999999999997</v>
      </c>
      <c r="AC417" s="3">
        <v>0.73099999999999998</v>
      </c>
      <c r="AD417" s="1" t="s">
        <v>80</v>
      </c>
      <c r="AE417" s="5">
        <f t="shared" si="75"/>
        <v>5</v>
      </c>
      <c r="AF417" s="5">
        <f t="shared" si="76"/>
        <v>8</v>
      </c>
      <c r="AG417">
        <v>86</v>
      </c>
      <c r="AH417">
        <v>5</v>
      </c>
      <c r="AI417">
        <v>0</v>
      </c>
      <c r="AJ417">
        <v>38</v>
      </c>
      <c r="AK417">
        <f t="shared" si="72"/>
        <v>48</v>
      </c>
      <c r="AL417">
        <v>28</v>
      </c>
      <c r="AM417">
        <v>10</v>
      </c>
      <c r="AN417">
        <v>2</v>
      </c>
    </row>
    <row r="418" spans="1:41" x14ac:dyDescent="0.35">
      <c r="A418" s="2">
        <v>42288</v>
      </c>
      <c r="B418" t="s">
        <v>467</v>
      </c>
      <c r="C418">
        <v>3</v>
      </c>
      <c r="D418" t="s">
        <v>35</v>
      </c>
      <c r="E418" t="s">
        <v>43</v>
      </c>
      <c r="F418">
        <v>1</v>
      </c>
      <c r="G418">
        <v>20</v>
      </c>
      <c r="H418">
        <v>1</v>
      </c>
      <c r="I418">
        <v>1</v>
      </c>
      <c r="K418" t="s">
        <v>37</v>
      </c>
      <c r="L418" t="s">
        <v>534</v>
      </c>
      <c r="M418" s="1" t="s">
        <v>770</v>
      </c>
      <c r="N418">
        <v>1.54</v>
      </c>
      <c r="O418" s="3">
        <v>0.17499999999999999</v>
      </c>
      <c r="P418" s="3">
        <v>1.7999999999999999E-2</v>
      </c>
      <c r="Q418" s="3">
        <v>0.66700000000000004</v>
      </c>
      <c r="R418" s="3">
        <v>0.78900000000000003</v>
      </c>
      <c r="S418" s="3">
        <v>0.52600000000000002</v>
      </c>
      <c r="T418" s="1" t="s">
        <v>70</v>
      </c>
      <c r="U418" s="5">
        <f t="shared" si="70"/>
        <v>1</v>
      </c>
      <c r="V418" s="5">
        <f t="shared" si="71"/>
        <v>2</v>
      </c>
      <c r="W418" s="5">
        <f t="shared" si="73"/>
        <v>1</v>
      </c>
      <c r="X418" s="5">
        <f t="shared" si="74"/>
        <v>2</v>
      </c>
      <c r="Y418" s="3">
        <v>0.55600000000000005</v>
      </c>
      <c r="Z418" s="3">
        <v>0.46</v>
      </c>
      <c r="AA418" s="3">
        <v>6.9000000000000006E-2</v>
      </c>
      <c r="AB418" s="3">
        <v>0.38800000000000001</v>
      </c>
      <c r="AC418" s="3">
        <v>0.55300000000000005</v>
      </c>
      <c r="AD418" s="1" t="s">
        <v>200</v>
      </c>
      <c r="AE418" s="5">
        <f t="shared" si="75"/>
        <v>4</v>
      </c>
      <c r="AF418" s="5">
        <f t="shared" si="76"/>
        <v>11</v>
      </c>
      <c r="AG418">
        <v>144</v>
      </c>
      <c r="AH418">
        <v>10</v>
      </c>
      <c r="AI418">
        <v>1</v>
      </c>
      <c r="AJ418">
        <v>57</v>
      </c>
      <c r="AK418">
        <f t="shared" si="72"/>
        <v>87</v>
      </c>
      <c r="AL418">
        <v>38</v>
      </c>
      <c r="AM418">
        <v>19</v>
      </c>
      <c r="AN418">
        <v>6</v>
      </c>
    </row>
    <row r="419" spans="1:41" x14ac:dyDescent="0.35">
      <c r="A419" s="2">
        <v>42288</v>
      </c>
      <c r="B419" t="s">
        <v>467</v>
      </c>
      <c r="C419">
        <v>3</v>
      </c>
      <c r="D419" t="s">
        <v>35</v>
      </c>
      <c r="E419" t="s">
        <v>49</v>
      </c>
      <c r="F419">
        <v>1</v>
      </c>
      <c r="G419">
        <v>17</v>
      </c>
      <c r="H419">
        <v>1</v>
      </c>
      <c r="I419">
        <v>1</v>
      </c>
      <c r="J419">
        <v>15</v>
      </c>
      <c r="K419" t="s">
        <v>37</v>
      </c>
      <c r="L419" t="s">
        <v>667</v>
      </c>
      <c r="M419" s="1" t="s">
        <v>771</v>
      </c>
      <c r="N419">
        <v>1.68</v>
      </c>
      <c r="O419" s="3">
        <v>0.113</v>
      </c>
      <c r="P419" s="3">
        <v>0</v>
      </c>
      <c r="Q419" s="3">
        <v>0.58499999999999996</v>
      </c>
      <c r="R419" s="3">
        <v>0.77400000000000002</v>
      </c>
      <c r="S419" s="3">
        <v>0.68200000000000005</v>
      </c>
      <c r="T419" s="1" t="s">
        <v>179</v>
      </c>
      <c r="U419" s="5">
        <f t="shared" si="70"/>
        <v>3</v>
      </c>
      <c r="V419" s="5">
        <f t="shared" si="71"/>
        <v>3</v>
      </c>
      <c r="W419" s="5">
        <f t="shared" si="73"/>
        <v>3</v>
      </c>
      <c r="X419" s="5">
        <f t="shared" si="74"/>
        <v>3</v>
      </c>
      <c r="Y419" s="3">
        <v>0.57899999999999996</v>
      </c>
      <c r="Z419" s="3">
        <v>0.443</v>
      </c>
      <c r="AA419" s="3">
        <v>6.6000000000000003E-2</v>
      </c>
      <c r="AB419" s="3">
        <v>0.27500000000000002</v>
      </c>
      <c r="AC419" s="3">
        <v>0.76200000000000001</v>
      </c>
      <c r="AD419" s="1" t="s">
        <v>772</v>
      </c>
      <c r="AE419" s="5">
        <f t="shared" si="75"/>
        <v>3</v>
      </c>
      <c r="AF419" s="5">
        <f t="shared" si="76"/>
        <v>15</v>
      </c>
      <c r="AG419">
        <v>114</v>
      </c>
      <c r="AH419">
        <v>6</v>
      </c>
      <c r="AI419">
        <v>0</v>
      </c>
      <c r="AJ419">
        <v>53</v>
      </c>
      <c r="AK419">
        <f t="shared" si="72"/>
        <v>61</v>
      </c>
      <c r="AL419">
        <v>31</v>
      </c>
      <c r="AM419">
        <v>22</v>
      </c>
      <c r="AN419">
        <v>4</v>
      </c>
    </row>
    <row r="420" spans="1:41" x14ac:dyDescent="0.35">
      <c r="A420" s="2">
        <v>42288</v>
      </c>
      <c r="B420" t="s">
        <v>467</v>
      </c>
      <c r="C420">
        <v>3</v>
      </c>
      <c r="D420" t="s">
        <v>35</v>
      </c>
      <c r="E420" t="s">
        <v>54</v>
      </c>
      <c r="F420">
        <v>1</v>
      </c>
      <c r="G420">
        <v>44</v>
      </c>
      <c r="H420">
        <v>1</v>
      </c>
      <c r="I420">
        <v>1</v>
      </c>
      <c r="K420" t="s">
        <v>37</v>
      </c>
      <c r="L420" t="s">
        <v>625</v>
      </c>
      <c r="M420" s="1" t="s">
        <v>233</v>
      </c>
      <c r="N420">
        <v>1.76</v>
      </c>
      <c r="O420" s="3">
        <v>8.2000000000000003E-2</v>
      </c>
      <c r="P420" s="3">
        <v>0</v>
      </c>
      <c r="Q420" s="3">
        <v>0.73499999999999999</v>
      </c>
      <c r="R420" s="3">
        <v>0.58299999999999996</v>
      </c>
      <c r="S420" s="3">
        <v>0.92300000000000004</v>
      </c>
      <c r="T420" s="1" t="s">
        <v>46</v>
      </c>
      <c r="U420" s="5">
        <f t="shared" si="70"/>
        <v>0</v>
      </c>
      <c r="V420" s="5">
        <f t="shared" si="71"/>
        <v>1</v>
      </c>
      <c r="W420" s="5">
        <f t="shared" si="73"/>
        <v>0</v>
      </c>
      <c r="X420" s="5">
        <f t="shared" si="74"/>
        <v>1</v>
      </c>
      <c r="Y420" s="3">
        <v>0.625</v>
      </c>
      <c r="Z420" s="3">
        <v>0.57399999999999995</v>
      </c>
      <c r="AA420" s="3">
        <v>0.106</v>
      </c>
      <c r="AB420" s="3">
        <v>0.46200000000000002</v>
      </c>
      <c r="AC420" s="3">
        <v>0.71399999999999997</v>
      </c>
      <c r="AD420" s="1" t="s">
        <v>234</v>
      </c>
      <c r="AE420" s="5">
        <f t="shared" si="75"/>
        <v>5</v>
      </c>
      <c r="AF420" s="5">
        <f t="shared" si="76"/>
        <v>10</v>
      </c>
      <c r="AG420">
        <v>96</v>
      </c>
      <c r="AH420">
        <v>4</v>
      </c>
      <c r="AI420">
        <v>0</v>
      </c>
      <c r="AJ420">
        <v>49</v>
      </c>
      <c r="AK420">
        <f t="shared" si="72"/>
        <v>47</v>
      </c>
      <c r="AL420">
        <v>36</v>
      </c>
      <c r="AM420">
        <v>13</v>
      </c>
      <c r="AN420">
        <v>5</v>
      </c>
    </row>
    <row r="421" spans="1:41" x14ac:dyDescent="0.35">
      <c r="A421" s="2">
        <v>42282</v>
      </c>
      <c r="B421" t="s">
        <v>773</v>
      </c>
      <c r="C421">
        <v>3</v>
      </c>
      <c r="D421" t="s">
        <v>35</v>
      </c>
      <c r="E421" t="s">
        <v>61</v>
      </c>
      <c r="F421">
        <v>1</v>
      </c>
      <c r="G421">
        <v>8</v>
      </c>
      <c r="H421">
        <v>1</v>
      </c>
      <c r="I421">
        <v>1</v>
      </c>
      <c r="J421">
        <v>3</v>
      </c>
      <c r="K421" t="s">
        <v>37</v>
      </c>
      <c r="L421" t="s">
        <v>140</v>
      </c>
      <c r="M421" s="1" t="s">
        <v>161</v>
      </c>
      <c r="N421">
        <v>1.5</v>
      </c>
      <c r="O421" s="3">
        <v>0.123</v>
      </c>
      <c r="P421" s="3">
        <v>0</v>
      </c>
      <c r="Q421" s="3">
        <v>0.82499999999999996</v>
      </c>
      <c r="R421" s="3">
        <v>0.70199999999999996</v>
      </c>
      <c r="S421" s="3">
        <v>0.5</v>
      </c>
      <c r="T421" s="1" t="s">
        <v>75</v>
      </c>
      <c r="U421" s="5">
        <f t="shared" si="70"/>
        <v>2</v>
      </c>
      <c r="V421" s="5">
        <f t="shared" si="71"/>
        <v>2</v>
      </c>
      <c r="W421" s="5">
        <f t="shared" si="73"/>
        <v>2</v>
      </c>
      <c r="X421" s="5">
        <f t="shared" si="74"/>
        <v>2</v>
      </c>
      <c r="Y421" s="3">
        <v>0.59</v>
      </c>
      <c r="Z421" s="3">
        <v>0.5</v>
      </c>
      <c r="AA421" s="3">
        <v>0</v>
      </c>
      <c r="AB421" s="3">
        <v>0.441</v>
      </c>
      <c r="AC421" s="3">
        <v>0.64300000000000002</v>
      </c>
      <c r="AD421" s="1" t="s">
        <v>76</v>
      </c>
      <c r="AE421" s="5">
        <f t="shared" si="75"/>
        <v>4</v>
      </c>
      <c r="AF421" s="5">
        <f t="shared" si="76"/>
        <v>5</v>
      </c>
      <c r="AG421">
        <v>105</v>
      </c>
      <c r="AH421">
        <v>7</v>
      </c>
      <c r="AI421">
        <v>0</v>
      </c>
      <c r="AJ421">
        <v>57</v>
      </c>
      <c r="AK421">
        <f t="shared" si="72"/>
        <v>48</v>
      </c>
      <c r="AL421">
        <v>47</v>
      </c>
      <c r="AM421">
        <v>10</v>
      </c>
      <c r="AN421">
        <v>0</v>
      </c>
      <c r="AO421" s="1" t="s">
        <v>360</v>
      </c>
    </row>
    <row r="422" spans="1:41" x14ac:dyDescent="0.35">
      <c r="A422" s="2">
        <v>42282</v>
      </c>
      <c r="B422" t="s">
        <v>773</v>
      </c>
      <c r="C422">
        <v>3</v>
      </c>
      <c r="D422" t="s">
        <v>35</v>
      </c>
      <c r="E422" t="s">
        <v>36</v>
      </c>
      <c r="F422">
        <v>1</v>
      </c>
      <c r="G422">
        <v>7</v>
      </c>
      <c r="H422">
        <v>1</v>
      </c>
      <c r="I422">
        <v>1</v>
      </c>
      <c r="J422">
        <v>4</v>
      </c>
      <c r="K422" t="s">
        <v>37</v>
      </c>
      <c r="L422" t="s">
        <v>774</v>
      </c>
      <c r="M422" s="1" t="s">
        <v>771</v>
      </c>
      <c r="N422">
        <v>1.42</v>
      </c>
      <c r="O422" s="3">
        <v>1.9E-2</v>
      </c>
      <c r="P422" s="3">
        <v>3.7999999999999999E-2</v>
      </c>
      <c r="Q422" s="3">
        <v>0.75</v>
      </c>
      <c r="R422" s="3">
        <v>0.66700000000000004</v>
      </c>
      <c r="S422" s="3">
        <v>0.38500000000000001</v>
      </c>
      <c r="T422" s="1" t="s">
        <v>71</v>
      </c>
      <c r="U422" s="5">
        <f t="shared" si="70"/>
        <v>3</v>
      </c>
      <c r="V422" s="5">
        <f t="shared" si="71"/>
        <v>5</v>
      </c>
      <c r="W422" s="5">
        <f t="shared" si="73"/>
        <v>3</v>
      </c>
      <c r="X422" s="5">
        <f t="shared" si="74"/>
        <v>5</v>
      </c>
      <c r="Y422" s="3">
        <v>0.58499999999999996</v>
      </c>
      <c r="Z422" s="3">
        <v>0.57399999999999995</v>
      </c>
      <c r="AA422" s="3">
        <v>3.6999999999999998E-2</v>
      </c>
      <c r="AB422" s="3">
        <v>0.51600000000000001</v>
      </c>
      <c r="AC422" s="3">
        <v>0.65200000000000002</v>
      </c>
      <c r="AD422" s="1" t="s">
        <v>189</v>
      </c>
      <c r="AE422" s="5">
        <f t="shared" si="75"/>
        <v>6</v>
      </c>
      <c r="AF422" s="5">
        <f t="shared" si="76"/>
        <v>8</v>
      </c>
      <c r="AG422">
        <v>106</v>
      </c>
      <c r="AH422">
        <v>1</v>
      </c>
      <c r="AI422">
        <v>2</v>
      </c>
      <c r="AJ422">
        <v>52</v>
      </c>
      <c r="AK422">
        <f t="shared" si="72"/>
        <v>54</v>
      </c>
      <c r="AL422">
        <v>39</v>
      </c>
      <c r="AM422">
        <v>13</v>
      </c>
      <c r="AN422">
        <v>2</v>
      </c>
    </row>
    <row r="423" spans="1:41" x14ac:dyDescent="0.35">
      <c r="A423" s="2">
        <v>42282</v>
      </c>
      <c r="B423" t="s">
        <v>773</v>
      </c>
      <c r="C423">
        <v>3</v>
      </c>
      <c r="D423" t="s">
        <v>35</v>
      </c>
      <c r="E423" t="s">
        <v>43</v>
      </c>
      <c r="F423">
        <v>1</v>
      </c>
      <c r="G423">
        <v>13</v>
      </c>
      <c r="H423">
        <v>1</v>
      </c>
      <c r="I423">
        <v>1</v>
      </c>
      <c r="J423">
        <v>6</v>
      </c>
      <c r="K423" t="s">
        <v>37</v>
      </c>
      <c r="L423" t="s">
        <v>470</v>
      </c>
      <c r="M423" s="1" t="s">
        <v>161</v>
      </c>
      <c r="N423">
        <v>2.2799999999999998</v>
      </c>
      <c r="O423" s="3">
        <v>4.9000000000000002E-2</v>
      </c>
      <c r="P423" s="3">
        <v>2.4E-2</v>
      </c>
      <c r="Q423" s="3">
        <v>0.73199999999999998</v>
      </c>
      <c r="R423" s="3">
        <v>0.8</v>
      </c>
      <c r="S423" s="3">
        <v>0.72699999999999998</v>
      </c>
      <c r="T423" s="1" t="s">
        <v>57</v>
      </c>
      <c r="U423" s="5">
        <f t="shared" si="70"/>
        <v>0</v>
      </c>
      <c r="V423" s="5">
        <f t="shared" si="71"/>
        <v>0</v>
      </c>
      <c r="W423" s="5">
        <f t="shared" si="73"/>
        <v>0</v>
      </c>
      <c r="X423" s="5">
        <f t="shared" si="74"/>
        <v>0</v>
      </c>
      <c r="Y423" s="3">
        <v>0.63200000000000001</v>
      </c>
      <c r="Z423" s="3">
        <v>0.5</v>
      </c>
      <c r="AA423" s="3">
        <v>6.5000000000000002E-2</v>
      </c>
      <c r="AB423" s="3">
        <v>0.5</v>
      </c>
      <c r="AC423" s="3">
        <v>0.5</v>
      </c>
      <c r="AD423" s="1" t="s">
        <v>76</v>
      </c>
      <c r="AE423" s="5">
        <f t="shared" si="75"/>
        <v>4</v>
      </c>
      <c r="AF423" s="5">
        <f t="shared" si="76"/>
        <v>5</v>
      </c>
      <c r="AG423">
        <v>87</v>
      </c>
      <c r="AH423">
        <v>2</v>
      </c>
      <c r="AI423">
        <v>1</v>
      </c>
      <c r="AJ423">
        <v>41</v>
      </c>
      <c r="AK423">
        <f t="shared" si="72"/>
        <v>46</v>
      </c>
      <c r="AL423">
        <v>30</v>
      </c>
      <c r="AM423">
        <v>11</v>
      </c>
      <c r="AN423">
        <v>3</v>
      </c>
    </row>
    <row r="424" spans="1:41" x14ac:dyDescent="0.35">
      <c r="A424" s="2">
        <v>42282</v>
      </c>
      <c r="B424" t="s">
        <v>773</v>
      </c>
      <c r="C424">
        <v>3</v>
      </c>
      <c r="D424" t="s">
        <v>35</v>
      </c>
      <c r="E424" t="s">
        <v>49</v>
      </c>
      <c r="F424">
        <v>1</v>
      </c>
      <c r="G424">
        <v>219</v>
      </c>
      <c r="H424">
        <v>1</v>
      </c>
      <c r="I424">
        <v>1</v>
      </c>
      <c r="J424" t="s">
        <v>174</v>
      </c>
      <c r="K424" t="s">
        <v>37</v>
      </c>
      <c r="L424" t="s">
        <v>775</v>
      </c>
      <c r="M424" s="1" t="s">
        <v>233</v>
      </c>
      <c r="N424">
        <v>2.38</v>
      </c>
      <c r="O424" s="3">
        <v>9.8000000000000004E-2</v>
      </c>
      <c r="P424" s="3">
        <v>4.9000000000000002E-2</v>
      </c>
      <c r="Q424" s="3">
        <v>0.61</v>
      </c>
      <c r="R424" s="3">
        <v>0.84</v>
      </c>
      <c r="S424" s="3">
        <v>0.68799999999999994</v>
      </c>
      <c r="T424" s="1" t="s">
        <v>57</v>
      </c>
      <c r="U424" s="5">
        <f t="shared" si="70"/>
        <v>0</v>
      </c>
      <c r="V424" s="5">
        <f t="shared" si="71"/>
        <v>0</v>
      </c>
      <c r="W424" s="5">
        <f t="shared" si="73"/>
        <v>0</v>
      </c>
      <c r="X424" s="5">
        <f t="shared" si="74"/>
        <v>0</v>
      </c>
      <c r="Y424" s="3">
        <v>0.64400000000000002</v>
      </c>
      <c r="Z424" s="3">
        <v>0.52200000000000002</v>
      </c>
      <c r="AA424" s="3">
        <v>6.5000000000000002E-2</v>
      </c>
      <c r="AB424" s="3">
        <v>0.48399999999999999</v>
      </c>
      <c r="AC424" s="3">
        <v>0.6</v>
      </c>
      <c r="AD424" s="1" t="s">
        <v>76</v>
      </c>
      <c r="AE424" s="5">
        <f t="shared" si="75"/>
        <v>4</v>
      </c>
      <c r="AF424" s="5">
        <f t="shared" si="76"/>
        <v>5</v>
      </c>
      <c r="AG424">
        <v>87</v>
      </c>
      <c r="AH424">
        <v>4</v>
      </c>
      <c r="AI424">
        <v>2</v>
      </c>
      <c r="AJ424">
        <v>41</v>
      </c>
      <c r="AK424">
        <f t="shared" si="72"/>
        <v>46</v>
      </c>
      <c r="AL424">
        <v>25</v>
      </c>
      <c r="AM424">
        <v>16</v>
      </c>
      <c r="AN424">
        <v>3</v>
      </c>
    </row>
    <row r="425" spans="1:41" x14ac:dyDescent="0.35">
      <c r="A425" s="2">
        <v>42282</v>
      </c>
      <c r="B425" t="s">
        <v>773</v>
      </c>
      <c r="C425">
        <v>3</v>
      </c>
      <c r="D425" t="s">
        <v>35</v>
      </c>
      <c r="E425" t="s">
        <v>54</v>
      </c>
      <c r="F425">
        <v>1</v>
      </c>
      <c r="G425">
        <v>59</v>
      </c>
      <c r="H425">
        <v>1</v>
      </c>
      <c r="I425">
        <v>1</v>
      </c>
      <c r="J425" t="s">
        <v>203</v>
      </c>
      <c r="K425" t="s">
        <v>37</v>
      </c>
      <c r="L425" t="s">
        <v>776</v>
      </c>
      <c r="M425" s="1" t="s">
        <v>79</v>
      </c>
      <c r="N425">
        <v>1.99</v>
      </c>
      <c r="O425" s="3">
        <v>0.152</v>
      </c>
      <c r="P425" s="3">
        <v>0</v>
      </c>
      <c r="Q425" s="3">
        <v>0.67400000000000004</v>
      </c>
      <c r="R425" s="3">
        <v>0.83899999999999997</v>
      </c>
      <c r="S425" s="3">
        <v>0.46700000000000003</v>
      </c>
      <c r="T425" s="1" t="s">
        <v>178</v>
      </c>
      <c r="U425" s="5">
        <f t="shared" si="70"/>
        <v>5</v>
      </c>
      <c r="V425" s="5">
        <f t="shared" si="71"/>
        <v>5</v>
      </c>
      <c r="W425" s="5">
        <f t="shared" si="73"/>
        <v>5</v>
      </c>
      <c r="X425" s="5">
        <f t="shared" si="74"/>
        <v>5</v>
      </c>
      <c r="Y425" s="3">
        <v>0.63100000000000001</v>
      </c>
      <c r="Z425" s="3">
        <v>0.56100000000000005</v>
      </c>
      <c r="AA425" s="3">
        <v>3.5000000000000003E-2</v>
      </c>
      <c r="AB425" s="3">
        <v>0.41199999999999998</v>
      </c>
      <c r="AC425" s="3">
        <v>0.78300000000000003</v>
      </c>
      <c r="AD425" s="1" t="s">
        <v>234</v>
      </c>
      <c r="AE425" s="5">
        <f t="shared" si="75"/>
        <v>5</v>
      </c>
      <c r="AF425" s="5">
        <f t="shared" si="76"/>
        <v>10</v>
      </c>
      <c r="AG425">
        <v>103</v>
      </c>
      <c r="AH425">
        <v>7</v>
      </c>
      <c r="AI425">
        <v>0</v>
      </c>
      <c r="AJ425">
        <v>46</v>
      </c>
      <c r="AK425">
        <f t="shared" si="72"/>
        <v>57</v>
      </c>
      <c r="AL425">
        <v>31</v>
      </c>
      <c r="AM425">
        <v>15</v>
      </c>
      <c r="AN425">
        <v>2</v>
      </c>
    </row>
    <row r="426" spans="1:41" x14ac:dyDescent="0.35">
      <c r="A426" s="2">
        <v>42247</v>
      </c>
      <c r="B426" t="s">
        <v>245</v>
      </c>
      <c r="C426">
        <v>5</v>
      </c>
      <c r="D426" t="s">
        <v>35</v>
      </c>
      <c r="E426" t="s">
        <v>61</v>
      </c>
      <c r="F426">
        <v>1</v>
      </c>
      <c r="G426">
        <v>2</v>
      </c>
      <c r="H426">
        <v>1</v>
      </c>
      <c r="I426">
        <v>1</v>
      </c>
      <c r="J426">
        <v>2</v>
      </c>
      <c r="K426" t="s">
        <v>37</v>
      </c>
      <c r="L426" t="s">
        <v>435</v>
      </c>
      <c r="M426" s="1" t="s">
        <v>777</v>
      </c>
      <c r="N426">
        <v>0.98</v>
      </c>
      <c r="O426" s="3">
        <v>1.9E-2</v>
      </c>
      <c r="P426" s="3">
        <v>3.2000000000000001E-2</v>
      </c>
      <c r="Q426" s="3">
        <v>0.61899999999999999</v>
      </c>
      <c r="R426" s="3">
        <v>0.65600000000000003</v>
      </c>
      <c r="S426" s="3">
        <v>0.54200000000000004</v>
      </c>
      <c r="T426" s="1" t="s">
        <v>778</v>
      </c>
      <c r="U426" s="5">
        <f t="shared" si="70"/>
        <v>19</v>
      </c>
      <c r="V426" s="5">
        <f t="shared" si="71"/>
        <v>23</v>
      </c>
      <c r="W426" s="5">
        <f t="shared" si="73"/>
        <v>19</v>
      </c>
      <c r="X426" s="5">
        <f t="shared" si="74"/>
        <v>23</v>
      </c>
      <c r="Y426" s="3">
        <v>0.503</v>
      </c>
      <c r="Z426" s="3">
        <v>0.38</v>
      </c>
      <c r="AA426" s="3">
        <v>0.08</v>
      </c>
      <c r="AB426" s="3">
        <v>0.28699999999999998</v>
      </c>
      <c r="AC426" s="3">
        <v>0.54</v>
      </c>
      <c r="AD426" s="1" t="s">
        <v>359</v>
      </c>
      <c r="AE426" s="5">
        <f t="shared" si="75"/>
        <v>6</v>
      </c>
      <c r="AF426" s="5">
        <f t="shared" si="76"/>
        <v>13</v>
      </c>
      <c r="AG426">
        <v>292</v>
      </c>
      <c r="AH426">
        <v>3</v>
      </c>
      <c r="AI426">
        <v>5</v>
      </c>
      <c r="AJ426">
        <v>155</v>
      </c>
      <c r="AK426">
        <f t="shared" si="72"/>
        <v>137</v>
      </c>
      <c r="AL426">
        <v>96</v>
      </c>
      <c r="AM426">
        <v>59</v>
      </c>
      <c r="AN426">
        <v>11</v>
      </c>
      <c r="AO426" s="1" t="s">
        <v>779</v>
      </c>
    </row>
    <row r="427" spans="1:41" x14ac:dyDescent="0.35">
      <c r="A427" s="2">
        <v>42247</v>
      </c>
      <c r="B427" t="s">
        <v>245</v>
      </c>
      <c r="C427">
        <v>5</v>
      </c>
      <c r="D427" t="s">
        <v>35</v>
      </c>
      <c r="E427" t="s">
        <v>36</v>
      </c>
      <c r="F427">
        <v>1</v>
      </c>
      <c r="G427">
        <v>9</v>
      </c>
      <c r="H427">
        <v>1</v>
      </c>
      <c r="I427">
        <v>1</v>
      </c>
      <c r="J427">
        <v>9</v>
      </c>
      <c r="K427" t="s">
        <v>37</v>
      </c>
      <c r="L427" t="s">
        <v>83</v>
      </c>
      <c r="M427" s="1" t="s">
        <v>780</v>
      </c>
      <c r="N427">
        <v>2.61</v>
      </c>
      <c r="O427" s="3">
        <v>5.3999999999999999E-2</v>
      </c>
      <c r="P427" s="3">
        <v>1.7999999999999999E-2</v>
      </c>
      <c r="Q427" s="3">
        <v>0.66100000000000003</v>
      </c>
      <c r="R427" s="3">
        <v>0.75700000000000001</v>
      </c>
      <c r="S427" s="3">
        <v>0.78900000000000003</v>
      </c>
      <c r="T427" s="1" t="s">
        <v>46</v>
      </c>
      <c r="U427" s="5">
        <f t="shared" si="70"/>
        <v>0</v>
      </c>
      <c r="V427" s="5">
        <f t="shared" si="71"/>
        <v>1</v>
      </c>
      <c r="W427" s="5">
        <f t="shared" si="73"/>
        <v>0</v>
      </c>
      <c r="X427" s="5">
        <f t="shared" si="74"/>
        <v>1</v>
      </c>
      <c r="Y427" s="3">
        <v>0.68</v>
      </c>
      <c r="Z427" s="3">
        <v>0.60599999999999998</v>
      </c>
      <c r="AA427" s="3">
        <v>6.0999999999999999E-2</v>
      </c>
      <c r="AB427" s="3">
        <v>0.4</v>
      </c>
      <c r="AC427" s="3">
        <v>0.77800000000000002</v>
      </c>
      <c r="AD427" s="1" t="s">
        <v>270</v>
      </c>
      <c r="AE427" s="5">
        <f t="shared" si="75"/>
        <v>8</v>
      </c>
      <c r="AF427" s="5">
        <f t="shared" si="76"/>
        <v>14</v>
      </c>
      <c r="AG427">
        <v>122</v>
      </c>
      <c r="AH427">
        <v>3</v>
      </c>
      <c r="AI427">
        <v>1</v>
      </c>
      <c r="AJ427">
        <v>56</v>
      </c>
      <c r="AK427">
        <f t="shared" si="72"/>
        <v>66</v>
      </c>
      <c r="AL427">
        <v>37</v>
      </c>
      <c r="AM427">
        <v>19</v>
      </c>
      <c r="AN427">
        <v>4</v>
      </c>
    </row>
    <row r="428" spans="1:41" x14ac:dyDescent="0.35">
      <c r="A428" s="2">
        <v>42247</v>
      </c>
      <c r="B428" t="s">
        <v>245</v>
      </c>
      <c r="C428">
        <v>5</v>
      </c>
      <c r="D428" t="s">
        <v>35</v>
      </c>
      <c r="E428" t="s">
        <v>43</v>
      </c>
      <c r="F428">
        <v>1</v>
      </c>
      <c r="G428">
        <v>19</v>
      </c>
      <c r="H428">
        <v>1</v>
      </c>
      <c r="I428">
        <v>1</v>
      </c>
      <c r="J428">
        <v>18</v>
      </c>
      <c r="K428" t="s">
        <v>37</v>
      </c>
      <c r="L428" t="s">
        <v>667</v>
      </c>
      <c r="M428" s="1" t="s">
        <v>781</v>
      </c>
      <c r="N428">
        <v>1.26</v>
      </c>
      <c r="O428" s="3">
        <v>7.6999999999999999E-2</v>
      </c>
      <c r="P428" s="3">
        <v>0</v>
      </c>
      <c r="Q428" s="3">
        <v>0.58099999999999996</v>
      </c>
      <c r="R428" s="3">
        <v>0.76500000000000001</v>
      </c>
      <c r="S428" s="3">
        <v>0.67300000000000004</v>
      </c>
      <c r="T428" s="1" t="s">
        <v>107</v>
      </c>
      <c r="U428" s="5">
        <f t="shared" si="70"/>
        <v>5</v>
      </c>
      <c r="V428" s="5">
        <f t="shared" si="71"/>
        <v>6</v>
      </c>
      <c r="W428" s="5">
        <f t="shared" si="73"/>
        <v>5</v>
      </c>
      <c r="X428" s="5">
        <f t="shared" si="74"/>
        <v>6</v>
      </c>
      <c r="Y428" s="3">
        <v>0.53600000000000003</v>
      </c>
      <c r="Z428" s="3">
        <v>0.34499999999999997</v>
      </c>
      <c r="AA428" s="3">
        <v>0.112</v>
      </c>
      <c r="AB428" s="3">
        <v>0.23300000000000001</v>
      </c>
      <c r="AC428" s="3">
        <v>0.46400000000000002</v>
      </c>
      <c r="AD428" s="1" t="s">
        <v>157</v>
      </c>
      <c r="AE428" s="5">
        <f t="shared" si="75"/>
        <v>3</v>
      </c>
      <c r="AF428" s="5">
        <f t="shared" si="76"/>
        <v>8</v>
      </c>
      <c r="AG428">
        <v>233</v>
      </c>
      <c r="AH428">
        <v>9</v>
      </c>
      <c r="AI428">
        <v>0</v>
      </c>
      <c r="AJ428">
        <v>117</v>
      </c>
      <c r="AK428">
        <f t="shared" si="72"/>
        <v>116</v>
      </c>
      <c r="AL428">
        <v>68</v>
      </c>
      <c r="AM428">
        <v>49</v>
      </c>
      <c r="AN428">
        <v>13</v>
      </c>
    </row>
    <row r="429" spans="1:41" x14ac:dyDescent="0.35">
      <c r="A429" s="2">
        <v>42247</v>
      </c>
      <c r="B429" t="s">
        <v>245</v>
      </c>
      <c r="C429">
        <v>5</v>
      </c>
      <c r="D429" t="s">
        <v>35</v>
      </c>
      <c r="E429" t="s">
        <v>49</v>
      </c>
      <c r="F429">
        <v>1</v>
      </c>
      <c r="G429">
        <v>23</v>
      </c>
      <c r="H429">
        <v>1</v>
      </c>
      <c r="I429">
        <v>1</v>
      </c>
      <c r="J429">
        <v>23</v>
      </c>
      <c r="K429" t="s">
        <v>37</v>
      </c>
      <c r="L429" t="s">
        <v>421</v>
      </c>
      <c r="M429" s="1" t="s">
        <v>782</v>
      </c>
      <c r="N429">
        <v>1.21</v>
      </c>
      <c r="O429" s="3">
        <v>6.5000000000000002E-2</v>
      </c>
      <c r="P429" s="3">
        <v>1.6E-2</v>
      </c>
      <c r="Q429" s="3">
        <v>0.61</v>
      </c>
      <c r="R429" s="3">
        <v>0.69299999999999995</v>
      </c>
      <c r="S429" s="3">
        <v>0.52100000000000002</v>
      </c>
      <c r="T429" s="1" t="s">
        <v>52</v>
      </c>
      <c r="U429" s="5">
        <f t="shared" si="70"/>
        <v>4</v>
      </c>
      <c r="V429" s="5">
        <f t="shared" si="71"/>
        <v>8</v>
      </c>
      <c r="W429" s="5">
        <f t="shared" si="73"/>
        <v>4</v>
      </c>
      <c r="X429" s="5">
        <f t="shared" si="74"/>
        <v>8</v>
      </c>
      <c r="Y429" s="3">
        <v>0.54200000000000004</v>
      </c>
      <c r="Z429" s="3">
        <v>0.45300000000000001</v>
      </c>
      <c r="AA429" s="3">
        <v>3.4000000000000002E-2</v>
      </c>
      <c r="AB429" s="3">
        <v>0.42</v>
      </c>
      <c r="AC429" s="3">
        <v>0.5</v>
      </c>
      <c r="AD429" s="1" t="s">
        <v>599</v>
      </c>
      <c r="AE429" s="5">
        <f t="shared" si="75"/>
        <v>7</v>
      </c>
      <c r="AF429" s="5">
        <f t="shared" si="76"/>
        <v>14</v>
      </c>
      <c r="AG429">
        <v>240</v>
      </c>
      <c r="AH429">
        <v>8</v>
      </c>
      <c r="AI429">
        <v>2</v>
      </c>
      <c r="AJ429">
        <v>123</v>
      </c>
      <c r="AK429">
        <f t="shared" si="72"/>
        <v>117</v>
      </c>
      <c r="AL429">
        <v>75</v>
      </c>
      <c r="AM429">
        <v>48</v>
      </c>
      <c r="AN429">
        <v>4</v>
      </c>
    </row>
    <row r="430" spans="1:41" x14ac:dyDescent="0.35">
      <c r="A430" s="2">
        <v>42247</v>
      </c>
      <c r="B430" t="s">
        <v>245</v>
      </c>
      <c r="C430">
        <v>5</v>
      </c>
      <c r="D430" t="s">
        <v>35</v>
      </c>
      <c r="E430" t="s">
        <v>54</v>
      </c>
      <c r="F430">
        <v>1</v>
      </c>
      <c r="G430">
        <v>25</v>
      </c>
      <c r="H430">
        <v>1</v>
      </c>
      <c r="I430">
        <v>1</v>
      </c>
      <c r="J430">
        <v>25</v>
      </c>
      <c r="K430" t="s">
        <v>37</v>
      </c>
      <c r="L430" t="s">
        <v>761</v>
      </c>
      <c r="M430" s="1" t="s">
        <v>783</v>
      </c>
      <c r="N430">
        <v>1.33</v>
      </c>
      <c r="O430" s="3">
        <v>0.121</v>
      </c>
      <c r="P430" s="3">
        <v>3.3000000000000002E-2</v>
      </c>
      <c r="Q430" s="3">
        <v>0.67</v>
      </c>
      <c r="R430" s="3">
        <v>0.77</v>
      </c>
      <c r="S430" s="3">
        <v>0.56699999999999995</v>
      </c>
      <c r="T430" s="1" t="s">
        <v>162</v>
      </c>
      <c r="U430" s="5">
        <f t="shared" si="70"/>
        <v>5</v>
      </c>
      <c r="V430" s="5">
        <f t="shared" si="71"/>
        <v>7</v>
      </c>
      <c r="W430" s="5">
        <f t="shared" si="73"/>
        <v>5</v>
      </c>
      <c r="X430" s="5">
        <f t="shared" si="74"/>
        <v>7</v>
      </c>
      <c r="Y430" s="3">
        <v>0.53500000000000003</v>
      </c>
      <c r="Z430" s="3">
        <v>0.39400000000000002</v>
      </c>
      <c r="AA430" s="3">
        <v>4.5999999999999999E-2</v>
      </c>
      <c r="AB430" s="3">
        <v>0.32200000000000001</v>
      </c>
      <c r="AC430" s="3">
        <v>0.48</v>
      </c>
      <c r="AD430" s="1" t="s">
        <v>288</v>
      </c>
      <c r="AE430" s="5">
        <f t="shared" si="75"/>
        <v>5</v>
      </c>
      <c r="AF430" s="5">
        <f t="shared" si="76"/>
        <v>12</v>
      </c>
      <c r="AG430">
        <v>200</v>
      </c>
      <c r="AH430">
        <v>11</v>
      </c>
      <c r="AI430">
        <v>3</v>
      </c>
      <c r="AJ430">
        <v>91</v>
      </c>
      <c r="AK430">
        <f t="shared" si="72"/>
        <v>109</v>
      </c>
      <c r="AL430">
        <v>61</v>
      </c>
      <c r="AM430">
        <v>30</v>
      </c>
      <c r="AN430">
        <v>5</v>
      </c>
    </row>
    <row r="431" spans="1:41" x14ac:dyDescent="0.35">
      <c r="A431" s="2">
        <v>42247</v>
      </c>
      <c r="B431" t="s">
        <v>245</v>
      </c>
      <c r="C431">
        <v>5</v>
      </c>
      <c r="D431" t="s">
        <v>35</v>
      </c>
      <c r="E431" t="s">
        <v>128</v>
      </c>
      <c r="F431">
        <v>1</v>
      </c>
      <c r="G431">
        <v>52</v>
      </c>
      <c r="H431">
        <v>1</v>
      </c>
      <c r="I431">
        <v>1</v>
      </c>
      <c r="K431" t="s">
        <v>37</v>
      </c>
      <c r="L431" t="s">
        <v>784</v>
      </c>
      <c r="M431" s="1" t="s">
        <v>785</v>
      </c>
      <c r="N431">
        <v>2.5499999999999998</v>
      </c>
      <c r="O431" s="3">
        <v>7.8E-2</v>
      </c>
      <c r="P431" s="3">
        <v>3.1E-2</v>
      </c>
      <c r="Q431" s="3">
        <v>0.65600000000000003</v>
      </c>
      <c r="R431" s="3">
        <v>0.83299999999999996</v>
      </c>
      <c r="S431" s="3">
        <v>0.77300000000000002</v>
      </c>
      <c r="T431" s="1" t="s">
        <v>57</v>
      </c>
      <c r="U431" s="5">
        <f t="shared" si="70"/>
        <v>0</v>
      </c>
      <c r="V431" s="5">
        <f t="shared" si="71"/>
        <v>0</v>
      </c>
      <c r="W431" s="5">
        <f t="shared" si="73"/>
        <v>0</v>
      </c>
      <c r="X431" s="5">
        <f t="shared" si="74"/>
        <v>0</v>
      </c>
      <c r="Y431" s="3">
        <v>0.63900000000000001</v>
      </c>
      <c r="Z431" s="3">
        <v>0.47799999999999998</v>
      </c>
      <c r="AA431" s="3">
        <v>4.2999999999999997E-2</v>
      </c>
      <c r="AB431" s="3">
        <v>0.40600000000000003</v>
      </c>
      <c r="AC431" s="3">
        <v>0.54100000000000004</v>
      </c>
      <c r="AD431" s="1" t="s">
        <v>234</v>
      </c>
      <c r="AE431" s="5">
        <f t="shared" si="75"/>
        <v>5</v>
      </c>
      <c r="AF431" s="5">
        <f t="shared" si="76"/>
        <v>10</v>
      </c>
      <c r="AG431">
        <v>133</v>
      </c>
      <c r="AH431">
        <v>5</v>
      </c>
      <c r="AI431">
        <v>2</v>
      </c>
      <c r="AJ431">
        <v>64</v>
      </c>
      <c r="AK431">
        <f t="shared" si="72"/>
        <v>69</v>
      </c>
      <c r="AL431">
        <v>42</v>
      </c>
      <c r="AM431">
        <v>22</v>
      </c>
      <c r="AN431">
        <v>3</v>
      </c>
    </row>
    <row r="432" spans="1:41" x14ac:dyDescent="0.35">
      <c r="A432" s="2">
        <v>42247</v>
      </c>
      <c r="B432" t="s">
        <v>245</v>
      </c>
      <c r="C432">
        <v>5</v>
      </c>
      <c r="D432" t="s">
        <v>35</v>
      </c>
      <c r="E432" t="s">
        <v>133</v>
      </c>
      <c r="F432">
        <v>1</v>
      </c>
      <c r="G432">
        <v>91</v>
      </c>
      <c r="H432">
        <v>1</v>
      </c>
      <c r="I432">
        <v>1</v>
      </c>
      <c r="K432" t="s">
        <v>37</v>
      </c>
      <c r="L432" t="s">
        <v>786</v>
      </c>
      <c r="M432" s="1" t="s">
        <v>787</v>
      </c>
      <c r="N432">
        <v>3.76</v>
      </c>
      <c r="O432" s="3">
        <v>0.154</v>
      </c>
      <c r="P432" s="3">
        <v>0</v>
      </c>
      <c r="Q432" s="3">
        <v>0.75</v>
      </c>
      <c r="R432" s="3">
        <v>0.92300000000000004</v>
      </c>
      <c r="S432" s="3">
        <v>0.61499999999999999</v>
      </c>
      <c r="T432" s="1" t="s">
        <v>57</v>
      </c>
      <c r="U432" s="5">
        <f t="shared" si="70"/>
        <v>0</v>
      </c>
      <c r="V432" s="5">
        <f t="shared" si="71"/>
        <v>0</v>
      </c>
      <c r="W432" s="5">
        <f t="shared" si="73"/>
        <v>0</v>
      </c>
      <c r="X432" s="5">
        <f t="shared" si="74"/>
        <v>0</v>
      </c>
      <c r="Y432" s="3">
        <v>0.70599999999999996</v>
      </c>
      <c r="Z432" s="3">
        <v>0.57899999999999996</v>
      </c>
      <c r="AA432" s="3">
        <v>5.2999999999999999E-2</v>
      </c>
      <c r="AB432" s="3">
        <v>0.45200000000000001</v>
      </c>
      <c r="AC432" s="3">
        <v>0.73099999999999998</v>
      </c>
      <c r="AD432" s="1" t="s">
        <v>237</v>
      </c>
      <c r="AE432" s="5">
        <f t="shared" si="75"/>
        <v>7</v>
      </c>
      <c r="AF432" s="5">
        <f t="shared" si="76"/>
        <v>10</v>
      </c>
      <c r="AG432">
        <v>109</v>
      </c>
      <c r="AH432">
        <v>8</v>
      </c>
      <c r="AI432">
        <v>0</v>
      </c>
      <c r="AJ432">
        <v>52</v>
      </c>
      <c r="AK432">
        <f t="shared" si="72"/>
        <v>57</v>
      </c>
      <c r="AL432">
        <v>39</v>
      </c>
      <c r="AM432">
        <v>13</v>
      </c>
      <c r="AN432">
        <v>3</v>
      </c>
    </row>
    <row r="433" spans="1:41" x14ac:dyDescent="0.35">
      <c r="A433" s="2">
        <v>42232</v>
      </c>
      <c r="B433" t="s">
        <v>419</v>
      </c>
      <c r="C433">
        <v>3</v>
      </c>
      <c r="D433" t="s">
        <v>35</v>
      </c>
      <c r="E433" t="s">
        <v>61</v>
      </c>
      <c r="F433">
        <v>1</v>
      </c>
      <c r="G433">
        <v>3</v>
      </c>
      <c r="H433">
        <v>0</v>
      </c>
      <c r="I433">
        <v>1</v>
      </c>
      <c r="J433">
        <v>2</v>
      </c>
      <c r="K433" t="s">
        <v>435</v>
      </c>
      <c r="L433" t="s">
        <v>37</v>
      </c>
      <c r="M433" s="1" t="s">
        <v>571</v>
      </c>
      <c r="N433">
        <v>0.54</v>
      </c>
      <c r="O433" s="3">
        <v>6.3E-2</v>
      </c>
      <c r="P433" s="3">
        <v>5.0999999999999997E-2</v>
      </c>
      <c r="Q433" s="3">
        <v>0.59499999999999997</v>
      </c>
      <c r="R433" s="3">
        <v>0.70199999999999996</v>
      </c>
      <c r="S433" s="3">
        <v>0.46899999999999997</v>
      </c>
      <c r="T433" s="1" t="s">
        <v>398</v>
      </c>
      <c r="U433" s="5">
        <f t="shared" si="70"/>
        <v>7</v>
      </c>
      <c r="V433" s="5">
        <f t="shared" si="71"/>
        <v>8</v>
      </c>
      <c r="W433" s="5">
        <f t="shared" si="73"/>
        <v>7</v>
      </c>
      <c r="X433" s="5">
        <f t="shared" si="74"/>
        <v>8</v>
      </c>
      <c r="Y433" s="3">
        <v>0.436</v>
      </c>
      <c r="Z433" s="3">
        <v>0.21299999999999999</v>
      </c>
      <c r="AA433" s="3">
        <v>0.115</v>
      </c>
      <c r="AB433" s="3">
        <v>0.17100000000000001</v>
      </c>
      <c r="AC433" s="3">
        <v>0.26900000000000002</v>
      </c>
      <c r="AD433" s="1" t="s">
        <v>57</v>
      </c>
      <c r="AE433" s="5">
        <f t="shared" si="75"/>
        <v>0</v>
      </c>
      <c r="AF433" s="5">
        <f t="shared" si="76"/>
        <v>0</v>
      </c>
      <c r="AG433">
        <v>140</v>
      </c>
      <c r="AH433">
        <v>5</v>
      </c>
      <c r="AI433">
        <v>4</v>
      </c>
      <c r="AJ433">
        <v>79</v>
      </c>
      <c r="AK433">
        <f t="shared" si="72"/>
        <v>61</v>
      </c>
      <c r="AL433">
        <v>47</v>
      </c>
      <c r="AM433">
        <v>32</v>
      </c>
      <c r="AN433">
        <v>7</v>
      </c>
      <c r="AO433" s="1" t="s">
        <v>166</v>
      </c>
    </row>
    <row r="434" spans="1:41" x14ac:dyDescent="0.35">
      <c r="A434" s="2">
        <v>42232</v>
      </c>
      <c r="B434" t="s">
        <v>419</v>
      </c>
      <c r="C434">
        <v>3</v>
      </c>
      <c r="D434" t="s">
        <v>35</v>
      </c>
      <c r="E434" t="s">
        <v>36</v>
      </c>
      <c r="F434">
        <v>1</v>
      </c>
      <c r="G434">
        <v>66</v>
      </c>
      <c r="H434">
        <v>1</v>
      </c>
      <c r="I434">
        <v>1</v>
      </c>
      <c r="J434" t="s">
        <v>203</v>
      </c>
      <c r="K434" t="s">
        <v>37</v>
      </c>
      <c r="L434" t="s">
        <v>622</v>
      </c>
      <c r="M434" s="1" t="s">
        <v>788</v>
      </c>
      <c r="N434">
        <v>1.08</v>
      </c>
      <c r="O434" s="3">
        <v>7.8E-2</v>
      </c>
      <c r="P434" s="3">
        <v>5.8000000000000003E-2</v>
      </c>
      <c r="Q434" s="3">
        <v>0.60199999999999998</v>
      </c>
      <c r="R434" s="3">
        <v>0.64500000000000002</v>
      </c>
      <c r="S434" s="3">
        <v>0.58499999999999996</v>
      </c>
      <c r="T434" s="1" t="s">
        <v>80</v>
      </c>
      <c r="U434" s="5">
        <f t="shared" si="70"/>
        <v>5</v>
      </c>
      <c r="V434" s="5">
        <f t="shared" si="71"/>
        <v>8</v>
      </c>
      <c r="W434" s="5">
        <f t="shared" si="73"/>
        <v>5</v>
      </c>
      <c r="X434" s="5">
        <f t="shared" si="74"/>
        <v>8</v>
      </c>
      <c r="Y434" s="3">
        <v>0.52400000000000002</v>
      </c>
      <c r="Z434" s="3">
        <v>0.40899999999999997</v>
      </c>
      <c r="AA434" s="3">
        <v>6.8000000000000005E-2</v>
      </c>
      <c r="AB434" s="3">
        <v>0.31</v>
      </c>
      <c r="AC434" s="3">
        <v>0.5</v>
      </c>
      <c r="AD434" s="1" t="s">
        <v>76</v>
      </c>
      <c r="AE434" s="5">
        <f t="shared" si="75"/>
        <v>4</v>
      </c>
      <c r="AF434" s="5">
        <f t="shared" si="76"/>
        <v>5</v>
      </c>
      <c r="AG434">
        <v>191</v>
      </c>
      <c r="AH434">
        <v>8</v>
      </c>
      <c r="AI434">
        <v>6</v>
      </c>
      <c r="AJ434">
        <v>103</v>
      </c>
      <c r="AK434">
        <f t="shared" si="72"/>
        <v>88</v>
      </c>
      <c r="AL434">
        <v>62</v>
      </c>
      <c r="AM434">
        <v>41</v>
      </c>
      <c r="AN434">
        <v>6</v>
      </c>
    </row>
    <row r="435" spans="1:41" x14ac:dyDescent="0.35">
      <c r="A435" s="2">
        <v>42232</v>
      </c>
      <c r="B435" t="s">
        <v>419</v>
      </c>
      <c r="C435">
        <v>3</v>
      </c>
      <c r="D435" t="s">
        <v>35</v>
      </c>
      <c r="E435" t="s">
        <v>43</v>
      </c>
      <c r="F435">
        <v>1</v>
      </c>
      <c r="G435">
        <v>5</v>
      </c>
      <c r="H435">
        <v>1</v>
      </c>
      <c r="I435">
        <v>1</v>
      </c>
      <c r="J435">
        <v>5</v>
      </c>
      <c r="K435" t="s">
        <v>37</v>
      </c>
      <c r="L435" t="s">
        <v>160</v>
      </c>
      <c r="M435" s="1" t="s">
        <v>51</v>
      </c>
      <c r="N435">
        <v>1.68</v>
      </c>
      <c r="O435" s="3">
        <v>2.1999999999999999E-2</v>
      </c>
      <c r="P435" s="3">
        <v>4.3999999999999997E-2</v>
      </c>
      <c r="Q435" s="3">
        <v>0.68899999999999995</v>
      </c>
      <c r="R435" s="3">
        <v>0.74199999999999999</v>
      </c>
      <c r="S435" s="3">
        <v>0.71399999999999997</v>
      </c>
      <c r="T435" s="1" t="s">
        <v>57</v>
      </c>
      <c r="U435" s="5">
        <f t="shared" si="70"/>
        <v>0</v>
      </c>
      <c r="V435" s="5">
        <f t="shared" si="71"/>
        <v>0</v>
      </c>
      <c r="W435" s="5">
        <f t="shared" si="73"/>
        <v>0</v>
      </c>
      <c r="X435" s="5">
        <f t="shared" si="74"/>
        <v>0</v>
      </c>
      <c r="Y435" s="3">
        <v>0.57299999999999995</v>
      </c>
      <c r="Z435" s="3">
        <v>0.44800000000000001</v>
      </c>
      <c r="AA435" s="3">
        <v>6.9000000000000006E-2</v>
      </c>
      <c r="AB435" s="3">
        <v>0.34499999999999997</v>
      </c>
      <c r="AC435" s="3">
        <v>0.55200000000000005</v>
      </c>
      <c r="AD435" s="1" t="s">
        <v>413</v>
      </c>
      <c r="AE435" s="5">
        <f t="shared" si="75"/>
        <v>4</v>
      </c>
      <c r="AF435" s="5">
        <f t="shared" si="76"/>
        <v>4</v>
      </c>
      <c r="AG435">
        <v>103</v>
      </c>
      <c r="AH435">
        <v>1</v>
      </c>
      <c r="AI435">
        <v>2</v>
      </c>
      <c r="AJ435">
        <v>45</v>
      </c>
      <c r="AK435">
        <f t="shared" si="72"/>
        <v>58</v>
      </c>
      <c r="AL435">
        <v>31</v>
      </c>
      <c r="AM435">
        <v>14</v>
      </c>
      <c r="AN435">
        <v>4</v>
      </c>
    </row>
    <row r="436" spans="1:41" x14ac:dyDescent="0.35">
      <c r="A436" s="2">
        <v>42232</v>
      </c>
      <c r="B436" t="s">
        <v>419</v>
      </c>
      <c r="C436">
        <v>3</v>
      </c>
      <c r="D436" t="s">
        <v>35</v>
      </c>
      <c r="E436" t="s">
        <v>49</v>
      </c>
      <c r="F436">
        <v>1</v>
      </c>
      <c r="G436">
        <v>14</v>
      </c>
      <c r="H436">
        <v>1</v>
      </c>
      <c r="I436">
        <v>1</v>
      </c>
      <c r="J436">
        <v>13</v>
      </c>
      <c r="K436" t="s">
        <v>37</v>
      </c>
      <c r="L436" t="s">
        <v>473</v>
      </c>
      <c r="M436" s="1" t="s">
        <v>789</v>
      </c>
      <c r="N436">
        <v>1.01</v>
      </c>
      <c r="O436" s="3">
        <v>3.9E-2</v>
      </c>
      <c r="P436" s="3">
        <v>9.0999999999999998E-2</v>
      </c>
      <c r="Q436" s="3">
        <v>0.63600000000000001</v>
      </c>
      <c r="R436" s="3">
        <v>0.65300000000000002</v>
      </c>
      <c r="S436" s="3">
        <v>0.46400000000000002</v>
      </c>
      <c r="T436" s="1" t="s">
        <v>171</v>
      </c>
      <c r="U436" s="5">
        <f t="shared" si="70"/>
        <v>1</v>
      </c>
      <c r="V436" s="5">
        <f t="shared" si="71"/>
        <v>6</v>
      </c>
      <c r="W436" s="5">
        <f t="shared" si="73"/>
        <v>1</v>
      </c>
      <c r="X436" s="5">
        <f t="shared" si="74"/>
        <v>6</v>
      </c>
      <c r="Y436" s="3">
        <v>0.503</v>
      </c>
      <c r="Z436" s="3">
        <v>0.42099999999999999</v>
      </c>
      <c r="AA436" s="3">
        <v>2.5999999999999999E-2</v>
      </c>
      <c r="AB436" s="3">
        <v>0.34899999999999998</v>
      </c>
      <c r="AC436" s="3">
        <v>0.51500000000000001</v>
      </c>
      <c r="AD436" s="1" t="s">
        <v>162</v>
      </c>
      <c r="AE436" s="5">
        <f t="shared" si="75"/>
        <v>5</v>
      </c>
      <c r="AF436" s="5">
        <f t="shared" si="76"/>
        <v>7</v>
      </c>
      <c r="AG436">
        <v>153</v>
      </c>
      <c r="AH436">
        <v>3</v>
      </c>
      <c r="AI436">
        <v>7</v>
      </c>
      <c r="AJ436">
        <v>77</v>
      </c>
      <c r="AK436">
        <f t="shared" si="72"/>
        <v>76</v>
      </c>
      <c r="AL436">
        <v>49</v>
      </c>
      <c r="AM436">
        <v>28</v>
      </c>
      <c r="AN436">
        <v>2</v>
      </c>
    </row>
    <row r="437" spans="1:41" x14ac:dyDescent="0.35">
      <c r="A437" s="2">
        <v>42232</v>
      </c>
      <c r="B437" t="s">
        <v>419</v>
      </c>
      <c r="C437">
        <v>3</v>
      </c>
      <c r="D437" t="s">
        <v>35</v>
      </c>
      <c r="E437" t="s">
        <v>54</v>
      </c>
      <c r="F437">
        <v>1</v>
      </c>
      <c r="G437">
        <v>42</v>
      </c>
      <c r="H437">
        <v>1</v>
      </c>
      <c r="I437">
        <v>1</v>
      </c>
      <c r="J437" t="s">
        <v>90</v>
      </c>
      <c r="K437" t="s">
        <v>37</v>
      </c>
      <c r="L437" t="s">
        <v>453</v>
      </c>
      <c r="M437" s="1" t="s">
        <v>767</v>
      </c>
      <c r="N437">
        <v>1.27</v>
      </c>
      <c r="O437" s="3">
        <v>1.6E-2</v>
      </c>
      <c r="P437" s="3">
        <v>1.6E-2</v>
      </c>
      <c r="Q437" s="3">
        <v>0.69399999999999995</v>
      </c>
      <c r="R437" s="3">
        <v>0.628</v>
      </c>
      <c r="S437" s="3">
        <v>0.52600000000000002</v>
      </c>
      <c r="T437" s="1" t="s">
        <v>71</v>
      </c>
      <c r="U437" s="5">
        <f t="shared" si="70"/>
        <v>3</v>
      </c>
      <c r="V437" s="5">
        <f t="shared" si="71"/>
        <v>5</v>
      </c>
      <c r="W437" s="5">
        <f t="shared" si="73"/>
        <v>3</v>
      </c>
      <c r="X437" s="5">
        <f t="shared" si="74"/>
        <v>5</v>
      </c>
      <c r="Y437" s="3">
        <v>0.54600000000000004</v>
      </c>
      <c r="Z437" s="3">
        <v>0.51100000000000001</v>
      </c>
      <c r="AA437" s="3">
        <v>4.3999999999999997E-2</v>
      </c>
      <c r="AB437" s="3">
        <v>0.38100000000000001</v>
      </c>
      <c r="AC437" s="3">
        <v>0.625</v>
      </c>
      <c r="AD437" s="1" t="s">
        <v>790</v>
      </c>
      <c r="AE437" s="5">
        <f t="shared" si="75"/>
        <v>5</v>
      </c>
      <c r="AF437" s="5">
        <f t="shared" si="76"/>
        <v>15</v>
      </c>
      <c r="AG437">
        <v>152</v>
      </c>
      <c r="AH437">
        <v>1</v>
      </c>
      <c r="AI437">
        <v>1</v>
      </c>
      <c r="AJ437">
        <v>62</v>
      </c>
      <c r="AK437">
        <f t="shared" si="72"/>
        <v>90</v>
      </c>
      <c r="AL437">
        <v>43</v>
      </c>
      <c r="AM437">
        <v>19</v>
      </c>
      <c r="AN437">
        <v>4</v>
      </c>
    </row>
    <row r="438" spans="1:41" x14ac:dyDescent="0.35">
      <c r="A438" s="2">
        <v>42226</v>
      </c>
      <c r="B438" t="s">
        <v>590</v>
      </c>
      <c r="C438">
        <v>3</v>
      </c>
      <c r="D438" t="s">
        <v>35</v>
      </c>
      <c r="E438" t="s">
        <v>61</v>
      </c>
      <c r="F438">
        <v>1</v>
      </c>
      <c r="G438">
        <v>3</v>
      </c>
      <c r="H438">
        <v>0</v>
      </c>
      <c r="I438">
        <v>1</v>
      </c>
      <c r="J438">
        <v>2</v>
      </c>
      <c r="K438" t="s">
        <v>175</v>
      </c>
      <c r="L438" t="s">
        <v>37</v>
      </c>
      <c r="M438" s="1" t="s">
        <v>791</v>
      </c>
      <c r="N438">
        <v>0.97</v>
      </c>
      <c r="O438" s="3">
        <v>4.7E-2</v>
      </c>
      <c r="P438" s="3">
        <v>1.9E-2</v>
      </c>
      <c r="Q438" s="3">
        <v>0.60399999999999998</v>
      </c>
      <c r="R438" s="3">
        <v>0.65600000000000003</v>
      </c>
      <c r="S438" s="3">
        <v>0.47599999999999998</v>
      </c>
      <c r="T438" s="1" t="s">
        <v>792</v>
      </c>
      <c r="U438" s="5">
        <f t="shared" si="70"/>
        <v>15</v>
      </c>
      <c r="V438" s="5">
        <f t="shared" si="71"/>
        <v>19</v>
      </c>
      <c r="W438" s="5">
        <f t="shared" si="73"/>
        <v>15</v>
      </c>
      <c r="X438" s="5">
        <f t="shared" si="74"/>
        <v>19</v>
      </c>
      <c r="Y438" s="3">
        <v>0.48699999999999999</v>
      </c>
      <c r="Z438" s="3">
        <v>0.40300000000000002</v>
      </c>
      <c r="AA438" s="3">
        <v>6.5000000000000002E-2</v>
      </c>
      <c r="AB438" s="3">
        <v>0.307</v>
      </c>
      <c r="AC438" s="3">
        <v>0.55100000000000005</v>
      </c>
      <c r="AD438" s="1" t="s">
        <v>793</v>
      </c>
      <c r="AE438" s="5">
        <f t="shared" si="75"/>
        <v>3</v>
      </c>
      <c r="AF438" s="5">
        <f t="shared" si="76"/>
        <v>14</v>
      </c>
      <c r="AG438">
        <v>230</v>
      </c>
      <c r="AH438">
        <v>5</v>
      </c>
      <c r="AI438">
        <v>2</v>
      </c>
      <c r="AJ438">
        <v>106</v>
      </c>
      <c r="AK438">
        <f t="shared" si="72"/>
        <v>124</v>
      </c>
      <c r="AL438">
        <v>64</v>
      </c>
      <c r="AM438">
        <v>42</v>
      </c>
      <c r="AN438">
        <v>8</v>
      </c>
    </row>
    <row r="439" spans="1:41" x14ac:dyDescent="0.35">
      <c r="A439" s="2">
        <v>42226</v>
      </c>
      <c r="B439" t="s">
        <v>590</v>
      </c>
      <c r="C439">
        <v>3</v>
      </c>
      <c r="D439" t="s">
        <v>35</v>
      </c>
      <c r="E439" t="s">
        <v>36</v>
      </c>
      <c r="F439">
        <v>1</v>
      </c>
      <c r="G439">
        <v>49</v>
      </c>
      <c r="H439">
        <v>1</v>
      </c>
      <c r="I439">
        <v>1</v>
      </c>
      <c r="K439" t="s">
        <v>37</v>
      </c>
      <c r="L439" t="s">
        <v>357</v>
      </c>
      <c r="M439" s="1" t="s">
        <v>537</v>
      </c>
      <c r="N439">
        <v>1.83</v>
      </c>
      <c r="O439" s="3">
        <v>7.8E-2</v>
      </c>
      <c r="P439" s="3">
        <v>3.9E-2</v>
      </c>
      <c r="Q439" s="3">
        <v>0.72499999999999998</v>
      </c>
      <c r="R439" s="3">
        <v>0.83799999999999997</v>
      </c>
      <c r="S439" s="3">
        <v>0.71399999999999997</v>
      </c>
      <c r="T439" s="1" t="s">
        <v>57</v>
      </c>
      <c r="U439" s="5">
        <f t="shared" si="70"/>
        <v>0</v>
      </c>
      <c r="V439" s="5">
        <f t="shared" si="71"/>
        <v>0</v>
      </c>
      <c r="W439" s="5">
        <f t="shared" si="73"/>
        <v>0</v>
      </c>
      <c r="X439" s="5">
        <f t="shared" si="74"/>
        <v>0</v>
      </c>
      <c r="Y439" s="3">
        <v>0.55100000000000005</v>
      </c>
      <c r="Z439" s="3">
        <v>0.35799999999999998</v>
      </c>
      <c r="AA439" s="3">
        <v>0.03</v>
      </c>
      <c r="AB439" s="3">
        <v>0.25</v>
      </c>
      <c r="AC439" s="3">
        <v>0.56499999999999995</v>
      </c>
      <c r="AD439" s="1" t="s">
        <v>63</v>
      </c>
      <c r="AE439" s="5">
        <f t="shared" si="75"/>
        <v>2</v>
      </c>
      <c r="AF439" s="5">
        <f t="shared" si="76"/>
        <v>5</v>
      </c>
      <c r="AG439">
        <v>118</v>
      </c>
      <c r="AH439">
        <v>4</v>
      </c>
      <c r="AI439">
        <v>2</v>
      </c>
      <c r="AJ439">
        <v>51</v>
      </c>
      <c r="AK439">
        <f t="shared" si="72"/>
        <v>67</v>
      </c>
      <c r="AL439">
        <v>37</v>
      </c>
      <c r="AM439">
        <v>14</v>
      </c>
      <c r="AN439">
        <v>2</v>
      </c>
    </row>
    <row r="440" spans="1:41" x14ac:dyDescent="0.35">
      <c r="A440" s="2">
        <v>42226</v>
      </c>
      <c r="B440" t="s">
        <v>590</v>
      </c>
      <c r="C440">
        <v>3</v>
      </c>
      <c r="D440" t="s">
        <v>35</v>
      </c>
      <c r="E440" t="s">
        <v>43</v>
      </c>
      <c r="F440">
        <v>1</v>
      </c>
      <c r="G440">
        <v>87</v>
      </c>
      <c r="H440">
        <v>1</v>
      </c>
      <c r="I440">
        <v>1</v>
      </c>
      <c r="J440" t="s">
        <v>203</v>
      </c>
      <c r="K440" t="s">
        <v>37</v>
      </c>
      <c r="L440" t="s">
        <v>649</v>
      </c>
      <c r="M440" s="1" t="s">
        <v>794</v>
      </c>
      <c r="N440">
        <v>1.52</v>
      </c>
      <c r="O440" s="3">
        <v>0.125</v>
      </c>
      <c r="P440" s="3">
        <v>6.3E-2</v>
      </c>
      <c r="Q440" s="3">
        <v>0.625</v>
      </c>
      <c r="R440" s="3">
        <v>0.8</v>
      </c>
      <c r="S440" s="3">
        <v>0.63300000000000001</v>
      </c>
      <c r="T440" s="1" t="s">
        <v>222</v>
      </c>
      <c r="U440" s="5">
        <f t="shared" si="70"/>
        <v>3</v>
      </c>
      <c r="V440" s="5">
        <f t="shared" si="71"/>
        <v>6</v>
      </c>
      <c r="W440" s="5">
        <f t="shared" si="73"/>
        <v>3</v>
      </c>
      <c r="X440" s="5">
        <f t="shared" si="74"/>
        <v>6</v>
      </c>
      <c r="Y440" s="3">
        <v>0.54200000000000004</v>
      </c>
      <c r="Z440" s="3">
        <v>0.4</v>
      </c>
      <c r="AA440" s="3">
        <v>8.2000000000000003E-2</v>
      </c>
      <c r="AB440" s="3">
        <v>0.311</v>
      </c>
      <c r="AC440" s="3">
        <v>0.51</v>
      </c>
      <c r="AD440" s="1" t="s">
        <v>117</v>
      </c>
      <c r="AE440" s="5">
        <f t="shared" si="75"/>
        <v>5</v>
      </c>
      <c r="AF440" s="5">
        <f t="shared" si="76"/>
        <v>9</v>
      </c>
      <c r="AG440">
        <v>190</v>
      </c>
      <c r="AH440">
        <v>10</v>
      </c>
      <c r="AI440">
        <v>5</v>
      </c>
      <c r="AJ440">
        <v>80</v>
      </c>
      <c r="AK440">
        <f t="shared" si="72"/>
        <v>110</v>
      </c>
      <c r="AL440">
        <v>50</v>
      </c>
      <c r="AM440">
        <v>30</v>
      </c>
      <c r="AN440">
        <v>9</v>
      </c>
    </row>
    <row r="441" spans="1:41" x14ac:dyDescent="0.35">
      <c r="A441" s="2">
        <v>42226</v>
      </c>
      <c r="B441" t="s">
        <v>590</v>
      </c>
      <c r="C441">
        <v>3</v>
      </c>
      <c r="D441" t="s">
        <v>35</v>
      </c>
      <c r="E441" t="s">
        <v>49</v>
      </c>
      <c r="F441">
        <v>1</v>
      </c>
      <c r="G441">
        <v>35</v>
      </c>
      <c r="H441">
        <v>1</v>
      </c>
      <c r="I441">
        <v>1</v>
      </c>
      <c r="K441" t="s">
        <v>37</v>
      </c>
      <c r="L441" t="s">
        <v>795</v>
      </c>
      <c r="M441" s="1" t="s">
        <v>233</v>
      </c>
      <c r="N441">
        <v>2.15</v>
      </c>
      <c r="O441" s="3">
        <v>6.8000000000000005E-2</v>
      </c>
      <c r="P441" s="3">
        <v>0</v>
      </c>
      <c r="Q441" s="3">
        <v>0.63600000000000001</v>
      </c>
      <c r="R441" s="3">
        <v>0.78600000000000003</v>
      </c>
      <c r="S441" s="3">
        <v>0.75</v>
      </c>
      <c r="T441" s="1" t="s">
        <v>84</v>
      </c>
      <c r="U441" s="5">
        <f t="shared" si="70"/>
        <v>1</v>
      </c>
      <c r="V441" s="5">
        <f t="shared" si="71"/>
        <v>1</v>
      </c>
      <c r="W441" s="5">
        <f t="shared" si="73"/>
        <v>1</v>
      </c>
      <c r="X441" s="5">
        <f t="shared" si="74"/>
        <v>1</v>
      </c>
      <c r="Y441" s="3">
        <v>0.63200000000000001</v>
      </c>
      <c r="Z441" s="3">
        <v>0.48799999999999999</v>
      </c>
      <c r="AA441" s="3">
        <v>2.3E-2</v>
      </c>
      <c r="AB441" s="3">
        <v>0.433</v>
      </c>
      <c r="AC441" s="3">
        <v>0.61499999999999999</v>
      </c>
      <c r="AD441" s="1" t="s">
        <v>136</v>
      </c>
      <c r="AE441" s="5">
        <f t="shared" si="75"/>
        <v>4</v>
      </c>
      <c r="AF441" s="5">
        <f t="shared" si="76"/>
        <v>6</v>
      </c>
      <c r="AG441">
        <v>87</v>
      </c>
      <c r="AH441">
        <v>3</v>
      </c>
      <c r="AI441">
        <v>0</v>
      </c>
      <c r="AJ441">
        <v>44</v>
      </c>
      <c r="AK441">
        <f t="shared" si="72"/>
        <v>43</v>
      </c>
      <c r="AL441">
        <v>28</v>
      </c>
      <c r="AM441">
        <v>16</v>
      </c>
      <c r="AN441">
        <v>1</v>
      </c>
    </row>
    <row r="442" spans="1:41" x14ac:dyDescent="0.35">
      <c r="A442" s="2">
        <v>42226</v>
      </c>
      <c r="B442" t="s">
        <v>590</v>
      </c>
      <c r="C442">
        <v>3</v>
      </c>
      <c r="D442" t="s">
        <v>35</v>
      </c>
      <c r="E442" t="s">
        <v>54</v>
      </c>
      <c r="F442">
        <v>1</v>
      </c>
      <c r="G442">
        <v>33</v>
      </c>
      <c r="H442">
        <v>1</v>
      </c>
      <c r="I442">
        <v>1</v>
      </c>
      <c r="K442" t="s">
        <v>37</v>
      </c>
      <c r="L442" t="s">
        <v>738</v>
      </c>
      <c r="M442" s="1" t="s">
        <v>368</v>
      </c>
      <c r="N442">
        <v>1.32</v>
      </c>
      <c r="O442" s="3">
        <v>3.7999999999999999E-2</v>
      </c>
      <c r="P442" s="3">
        <v>1.2999999999999999E-2</v>
      </c>
      <c r="Q442" s="3">
        <v>0.628</v>
      </c>
      <c r="R442" s="3">
        <v>0.77600000000000002</v>
      </c>
      <c r="S442" s="3">
        <v>0.58599999999999997</v>
      </c>
      <c r="T442" s="1" t="s">
        <v>178</v>
      </c>
      <c r="U442" s="5">
        <f t="shared" si="70"/>
        <v>5</v>
      </c>
      <c r="V442" s="5">
        <f t="shared" si="71"/>
        <v>5</v>
      </c>
      <c r="W442" s="5">
        <f t="shared" si="73"/>
        <v>5</v>
      </c>
      <c r="X442" s="5">
        <f t="shared" si="74"/>
        <v>5</v>
      </c>
      <c r="Y442" s="3">
        <v>0.54400000000000004</v>
      </c>
      <c r="Z442" s="3">
        <v>0.39</v>
      </c>
      <c r="AA442" s="3">
        <v>7.2999999999999995E-2</v>
      </c>
      <c r="AB442" s="3">
        <v>0.379</v>
      </c>
      <c r="AC442" s="3">
        <v>0.41699999999999998</v>
      </c>
      <c r="AD442" s="1" t="s">
        <v>796</v>
      </c>
      <c r="AE442" s="5">
        <f t="shared" si="75"/>
        <v>1</v>
      </c>
      <c r="AF442" s="5">
        <f t="shared" si="76"/>
        <v>7</v>
      </c>
      <c r="AG442">
        <v>160</v>
      </c>
      <c r="AH442">
        <v>3</v>
      </c>
      <c r="AI442">
        <v>1</v>
      </c>
      <c r="AJ442">
        <v>78</v>
      </c>
      <c r="AK442">
        <f t="shared" si="72"/>
        <v>82</v>
      </c>
      <c r="AL442">
        <v>49</v>
      </c>
      <c r="AM442">
        <v>29</v>
      </c>
      <c r="AN442">
        <v>6</v>
      </c>
    </row>
    <row r="443" spans="1:41" x14ac:dyDescent="0.35">
      <c r="A443" s="2">
        <v>42184</v>
      </c>
      <c r="B443" t="s">
        <v>103</v>
      </c>
      <c r="C443">
        <v>5</v>
      </c>
      <c r="D443" t="s">
        <v>104</v>
      </c>
      <c r="E443" t="s">
        <v>61</v>
      </c>
      <c r="F443">
        <v>1</v>
      </c>
      <c r="G443">
        <v>2</v>
      </c>
      <c r="H443">
        <v>1</v>
      </c>
      <c r="I443">
        <v>1</v>
      </c>
      <c r="J443">
        <v>2</v>
      </c>
      <c r="K443" t="s">
        <v>37</v>
      </c>
      <c r="L443" t="s">
        <v>435</v>
      </c>
      <c r="M443" s="1" t="s">
        <v>797</v>
      </c>
      <c r="N443">
        <v>1.1000000000000001</v>
      </c>
      <c r="O443" s="3">
        <v>0.09</v>
      </c>
      <c r="P443" s="3">
        <v>7.0000000000000001E-3</v>
      </c>
      <c r="Q443" s="3">
        <v>0.65500000000000003</v>
      </c>
      <c r="R443" s="3">
        <v>0.73699999999999999</v>
      </c>
      <c r="S443" s="3">
        <v>0.6</v>
      </c>
      <c r="T443" s="1" t="s">
        <v>332</v>
      </c>
      <c r="U443" s="5">
        <f t="shared" si="70"/>
        <v>6</v>
      </c>
      <c r="V443" s="5">
        <f t="shared" si="71"/>
        <v>7</v>
      </c>
      <c r="W443" s="5">
        <f t="shared" si="73"/>
        <v>6</v>
      </c>
      <c r="X443" s="5">
        <f t="shared" si="74"/>
        <v>7</v>
      </c>
      <c r="Y443" s="3">
        <v>0.51700000000000002</v>
      </c>
      <c r="Z443" s="3">
        <v>0.34</v>
      </c>
      <c r="AA443" s="3">
        <v>9.9000000000000005E-2</v>
      </c>
      <c r="AB443" s="3">
        <v>0.255</v>
      </c>
      <c r="AC443" s="3">
        <v>0.51100000000000001</v>
      </c>
      <c r="AD443" s="1" t="s">
        <v>165</v>
      </c>
      <c r="AE443" s="5">
        <f t="shared" si="75"/>
        <v>4</v>
      </c>
      <c r="AF443" s="5">
        <f t="shared" si="76"/>
        <v>10</v>
      </c>
      <c r="AG443">
        <v>286</v>
      </c>
      <c r="AH443">
        <v>13</v>
      </c>
      <c r="AI443">
        <v>1</v>
      </c>
      <c r="AJ443">
        <v>145</v>
      </c>
      <c r="AK443">
        <f t="shared" si="72"/>
        <v>141</v>
      </c>
      <c r="AL443">
        <v>95</v>
      </c>
      <c r="AM443">
        <v>50</v>
      </c>
      <c r="AN443">
        <v>14</v>
      </c>
      <c r="AO443" s="1" t="s">
        <v>354</v>
      </c>
    </row>
    <row r="444" spans="1:41" x14ac:dyDescent="0.35">
      <c r="A444" s="2">
        <v>42184</v>
      </c>
      <c r="B444" t="s">
        <v>103</v>
      </c>
      <c r="C444">
        <v>5</v>
      </c>
      <c r="D444" t="s">
        <v>104</v>
      </c>
      <c r="E444" t="s">
        <v>36</v>
      </c>
      <c r="F444">
        <v>1</v>
      </c>
      <c r="G444">
        <v>20</v>
      </c>
      <c r="H444">
        <v>1</v>
      </c>
      <c r="I444">
        <v>1</v>
      </c>
      <c r="J444">
        <v>21</v>
      </c>
      <c r="K444" t="s">
        <v>37</v>
      </c>
      <c r="L444" t="s">
        <v>578</v>
      </c>
      <c r="M444" s="1" t="s">
        <v>798</v>
      </c>
      <c r="N444">
        <v>1.35</v>
      </c>
      <c r="O444" s="3">
        <v>0.122</v>
      </c>
      <c r="P444" s="3">
        <v>0.02</v>
      </c>
      <c r="Q444" s="3">
        <v>0.755</v>
      </c>
      <c r="R444" s="3">
        <v>0.78400000000000003</v>
      </c>
      <c r="S444" s="3">
        <v>0.45800000000000002</v>
      </c>
      <c r="T444" s="1" t="s">
        <v>122</v>
      </c>
      <c r="U444" s="5">
        <f t="shared" si="70"/>
        <v>3</v>
      </c>
      <c r="V444" s="5">
        <f t="shared" si="71"/>
        <v>4</v>
      </c>
      <c r="W444" s="5">
        <f t="shared" si="73"/>
        <v>3</v>
      </c>
      <c r="X444" s="5">
        <f t="shared" si="74"/>
        <v>4</v>
      </c>
      <c r="Y444" s="3">
        <v>0.54</v>
      </c>
      <c r="Z444" s="3">
        <v>0.39800000000000002</v>
      </c>
      <c r="AA444" s="3">
        <v>5.2999999999999999E-2</v>
      </c>
      <c r="AB444" s="3">
        <v>0.34499999999999997</v>
      </c>
      <c r="AC444" s="3">
        <v>0.45500000000000002</v>
      </c>
      <c r="AD444" s="1" t="s">
        <v>157</v>
      </c>
      <c r="AE444" s="5">
        <f t="shared" si="75"/>
        <v>3</v>
      </c>
      <c r="AF444" s="5">
        <f t="shared" si="76"/>
        <v>8</v>
      </c>
      <c r="AG444">
        <v>211</v>
      </c>
      <c r="AH444">
        <v>12</v>
      </c>
      <c r="AI444">
        <v>2</v>
      </c>
      <c r="AJ444">
        <v>98</v>
      </c>
      <c r="AK444">
        <f t="shared" si="72"/>
        <v>113</v>
      </c>
      <c r="AL444">
        <v>74</v>
      </c>
      <c r="AM444">
        <v>24</v>
      </c>
      <c r="AN444">
        <v>6</v>
      </c>
    </row>
    <row r="445" spans="1:41" x14ac:dyDescent="0.35">
      <c r="A445" s="2">
        <v>42184</v>
      </c>
      <c r="B445" t="s">
        <v>103</v>
      </c>
      <c r="C445">
        <v>5</v>
      </c>
      <c r="D445" t="s">
        <v>104</v>
      </c>
      <c r="E445" t="s">
        <v>43</v>
      </c>
      <c r="F445">
        <v>1</v>
      </c>
      <c r="G445">
        <v>9</v>
      </c>
      <c r="H445">
        <v>1</v>
      </c>
      <c r="I445">
        <v>1</v>
      </c>
      <c r="J445">
        <v>9</v>
      </c>
      <c r="K445" t="s">
        <v>37</v>
      </c>
      <c r="L445" t="s">
        <v>83</v>
      </c>
      <c r="M445" s="1" t="s">
        <v>246</v>
      </c>
      <c r="N445">
        <v>1.63</v>
      </c>
      <c r="O445" s="3">
        <v>4.9000000000000002E-2</v>
      </c>
      <c r="P445" s="3">
        <v>1.2E-2</v>
      </c>
      <c r="Q445" s="3">
        <v>0.71599999999999997</v>
      </c>
      <c r="R445" s="3">
        <v>0.79300000000000004</v>
      </c>
      <c r="S445" s="3">
        <v>0.73899999999999999</v>
      </c>
      <c r="T445" s="1" t="s">
        <v>57</v>
      </c>
      <c r="U445" s="5">
        <f t="shared" si="70"/>
        <v>0</v>
      </c>
      <c r="V445" s="5">
        <f t="shared" si="71"/>
        <v>0</v>
      </c>
      <c r="W445" s="5">
        <f t="shared" si="73"/>
        <v>0</v>
      </c>
      <c r="X445" s="5">
        <f t="shared" si="74"/>
        <v>0</v>
      </c>
      <c r="Y445" s="3">
        <v>0.56699999999999995</v>
      </c>
      <c r="Z445" s="3">
        <v>0.36099999999999999</v>
      </c>
      <c r="AA445" s="3">
        <v>9.6000000000000002E-2</v>
      </c>
      <c r="AB445" s="3">
        <v>0.23899999999999999</v>
      </c>
      <c r="AC445" s="3">
        <v>0.51400000000000001</v>
      </c>
      <c r="AD445" s="1" t="s">
        <v>71</v>
      </c>
      <c r="AE445" s="5">
        <f t="shared" si="75"/>
        <v>3</v>
      </c>
      <c r="AF445" s="5">
        <f t="shared" si="76"/>
        <v>5</v>
      </c>
      <c r="AG445">
        <v>164</v>
      </c>
      <c r="AH445">
        <v>4</v>
      </c>
      <c r="AI445">
        <v>1</v>
      </c>
      <c r="AJ445">
        <v>81</v>
      </c>
      <c r="AK445">
        <f t="shared" si="72"/>
        <v>83</v>
      </c>
      <c r="AL445">
        <v>58</v>
      </c>
      <c r="AM445">
        <v>23</v>
      </c>
      <c r="AN445">
        <v>8</v>
      </c>
    </row>
    <row r="446" spans="1:41" x14ac:dyDescent="0.35">
      <c r="A446" s="2">
        <v>42184</v>
      </c>
      <c r="B446" t="s">
        <v>103</v>
      </c>
      <c r="C446">
        <v>5</v>
      </c>
      <c r="D446" t="s">
        <v>104</v>
      </c>
      <c r="E446" t="s">
        <v>49</v>
      </c>
      <c r="F446">
        <v>1</v>
      </c>
      <c r="G446">
        <v>14</v>
      </c>
      <c r="H446">
        <v>1</v>
      </c>
      <c r="I446">
        <v>1</v>
      </c>
      <c r="J446">
        <v>14</v>
      </c>
      <c r="K446" t="s">
        <v>37</v>
      </c>
      <c r="L446" t="s">
        <v>292</v>
      </c>
      <c r="M446" s="1" t="s">
        <v>799</v>
      </c>
      <c r="N446">
        <v>1.25</v>
      </c>
      <c r="O446" s="3">
        <v>7.5999999999999998E-2</v>
      </c>
      <c r="P446" s="3">
        <v>2.4E-2</v>
      </c>
      <c r="Q446" s="3">
        <v>0.68200000000000005</v>
      </c>
      <c r="R446" s="3">
        <v>0.74099999999999999</v>
      </c>
      <c r="S446" s="3">
        <v>0.68500000000000005</v>
      </c>
      <c r="T446" s="1" t="s">
        <v>398</v>
      </c>
      <c r="U446" s="5">
        <f t="shared" si="70"/>
        <v>7</v>
      </c>
      <c r="V446" s="5">
        <f t="shared" si="71"/>
        <v>8</v>
      </c>
      <c r="W446" s="5">
        <f t="shared" si="73"/>
        <v>7</v>
      </c>
      <c r="X446" s="5">
        <f t="shared" si="74"/>
        <v>8</v>
      </c>
      <c r="Y446" s="3">
        <v>0.53600000000000003</v>
      </c>
      <c r="Z446" s="3">
        <v>0.34499999999999997</v>
      </c>
      <c r="AA446" s="3">
        <v>0.23799999999999999</v>
      </c>
      <c r="AB446" s="3">
        <v>0.17299999999999999</v>
      </c>
      <c r="AC446" s="3">
        <v>0.58599999999999997</v>
      </c>
      <c r="AD446" s="1" t="s">
        <v>80</v>
      </c>
      <c r="AE446" s="5">
        <f t="shared" si="75"/>
        <v>5</v>
      </c>
      <c r="AF446" s="5">
        <f t="shared" si="76"/>
        <v>8</v>
      </c>
      <c r="AG446">
        <v>338</v>
      </c>
      <c r="AH446">
        <v>13</v>
      </c>
      <c r="AI446">
        <v>4</v>
      </c>
      <c r="AJ446">
        <v>170</v>
      </c>
      <c r="AK446">
        <f t="shared" si="72"/>
        <v>168</v>
      </c>
      <c r="AL446">
        <v>116</v>
      </c>
      <c r="AM446">
        <v>54</v>
      </c>
      <c r="AN446">
        <v>40</v>
      </c>
    </row>
    <row r="447" spans="1:41" x14ac:dyDescent="0.35">
      <c r="A447" s="2">
        <v>42184</v>
      </c>
      <c r="B447" t="s">
        <v>103</v>
      </c>
      <c r="C447">
        <v>5</v>
      </c>
      <c r="D447" t="s">
        <v>104</v>
      </c>
      <c r="E447" t="s">
        <v>54</v>
      </c>
      <c r="F447">
        <v>1</v>
      </c>
      <c r="G447">
        <v>26</v>
      </c>
      <c r="H447">
        <v>1</v>
      </c>
      <c r="I447">
        <v>1</v>
      </c>
      <c r="J447">
        <v>27</v>
      </c>
      <c r="K447" t="s">
        <v>37</v>
      </c>
      <c r="L447" t="s">
        <v>534</v>
      </c>
      <c r="M447" s="1" t="s">
        <v>293</v>
      </c>
      <c r="N447">
        <v>1.77</v>
      </c>
      <c r="O447" s="3">
        <v>0.185</v>
      </c>
      <c r="P447" s="3">
        <v>1.2E-2</v>
      </c>
      <c r="Q447" s="3">
        <v>0.71599999999999997</v>
      </c>
      <c r="R447" s="3">
        <v>0.81</v>
      </c>
      <c r="S447" s="3">
        <v>0.65200000000000002</v>
      </c>
      <c r="T447" s="1" t="s">
        <v>179</v>
      </c>
      <c r="U447" s="5">
        <f t="shared" si="70"/>
        <v>3</v>
      </c>
      <c r="V447" s="5">
        <f t="shared" si="71"/>
        <v>3</v>
      </c>
      <c r="W447" s="5">
        <f t="shared" si="73"/>
        <v>3</v>
      </c>
      <c r="X447" s="5">
        <f t="shared" si="74"/>
        <v>3</v>
      </c>
      <c r="Y447" s="3">
        <v>0.58899999999999997</v>
      </c>
      <c r="Z447" s="3">
        <v>0.41499999999999998</v>
      </c>
      <c r="AA447" s="3">
        <v>0.11</v>
      </c>
      <c r="AB447" s="3">
        <v>0.38900000000000001</v>
      </c>
      <c r="AC447" s="3">
        <v>0.46400000000000002</v>
      </c>
      <c r="AD447" s="1" t="s">
        <v>520</v>
      </c>
      <c r="AE447" s="5">
        <f t="shared" si="75"/>
        <v>4</v>
      </c>
      <c r="AF447" s="5">
        <f t="shared" si="76"/>
        <v>13</v>
      </c>
      <c r="AG447">
        <v>163</v>
      </c>
      <c r="AH447">
        <v>15</v>
      </c>
      <c r="AI447">
        <v>1</v>
      </c>
      <c r="AJ447">
        <v>81</v>
      </c>
      <c r="AK447">
        <f t="shared" si="72"/>
        <v>82</v>
      </c>
      <c r="AL447">
        <v>58</v>
      </c>
      <c r="AM447">
        <v>23</v>
      </c>
      <c r="AN447">
        <v>9</v>
      </c>
    </row>
    <row r="448" spans="1:41" x14ac:dyDescent="0.35">
      <c r="A448" s="2">
        <v>42184</v>
      </c>
      <c r="B448" t="s">
        <v>103</v>
      </c>
      <c r="C448">
        <v>5</v>
      </c>
      <c r="D448" t="s">
        <v>104</v>
      </c>
      <c r="E448" t="s">
        <v>128</v>
      </c>
      <c r="F448">
        <v>1</v>
      </c>
      <c r="G448">
        <v>92</v>
      </c>
      <c r="H448">
        <v>1</v>
      </c>
      <c r="I448">
        <v>1</v>
      </c>
      <c r="K448" t="s">
        <v>37</v>
      </c>
      <c r="L448" t="s">
        <v>800</v>
      </c>
      <c r="M448" s="1" t="s">
        <v>801</v>
      </c>
      <c r="N448">
        <v>1.92</v>
      </c>
      <c r="O448" s="3">
        <v>0.11</v>
      </c>
      <c r="P448" s="3">
        <v>1.4E-2</v>
      </c>
      <c r="Q448" s="3">
        <v>0.68500000000000005</v>
      </c>
      <c r="R448" s="3">
        <v>0.78</v>
      </c>
      <c r="S448" s="3">
        <v>0.73899999999999999</v>
      </c>
      <c r="T448" s="1" t="s">
        <v>46</v>
      </c>
      <c r="U448" s="5">
        <f t="shared" si="70"/>
        <v>0</v>
      </c>
      <c r="V448" s="5">
        <f t="shared" si="71"/>
        <v>1</v>
      </c>
      <c r="W448" s="5">
        <f t="shared" si="73"/>
        <v>0</v>
      </c>
      <c r="X448" s="5">
        <f t="shared" si="74"/>
        <v>1</v>
      </c>
      <c r="Y448" s="3">
        <v>0.59399999999999997</v>
      </c>
      <c r="Z448" s="3">
        <v>0.44800000000000001</v>
      </c>
      <c r="AA448" s="3">
        <v>2.3E-2</v>
      </c>
      <c r="AB448" s="3">
        <v>0.39</v>
      </c>
      <c r="AC448" s="3">
        <v>0.57099999999999995</v>
      </c>
      <c r="AD448" s="1" t="s">
        <v>113</v>
      </c>
      <c r="AE448" s="5">
        <f t="shared" si="75"/>
        <v>5</v>
      </c>
      <c r="AF448" s="5">
        <f t="shared" si="76"/>
        <v>14</v>
      </c>
      <c r="AG448">
        <v>160</v>
      </c>
      <c r="AH448">
        <v>8</v>
      </c>
      <c r="AI448">
        <v>1</v>
      </c>
      <c r="AJ448">
        <v>73</v>
      </c>
      <c r="AK448">
        <f t="shared" si="72"/>
        <v>87</v>
      </c>
      <c r="AL448">
        <v>50</v>
      </c>
      <c r="AM448">
        <v>23</v>
      </c>
      <c r="AN448">
        <v>2</v>
      </c>
    </row>
    <row r="449" spans="1:41" x14ac:dyDescent="0.35">
      <c r="A449" s="2">
        <v>42184</v>
      </c>
      <c r="B449" t="s">
        <v>103</v>
      </c>
      <c r="C449">
        <v>5</v>
      </c>
      <c r="D449" t="s">
        <v>104</v>
      </c>
      <c r="E449" t="s">
        <v>133</v>
      </c>
      <c r="F449">
        <v>1</v>
      </c>
      <c r="G449">
        <v>33</v>
      </c>
      <c r="H449">
        <v>1</v>
      </c>
      <c r="I449">
        <v>1</v>
      </c>
      <c r="K449" t="s">
        <v>37</v>
      </c>
      <c r="L449" t="s">
        <v>428</v>
      </c>
      <c r="M449" s="1" t="s">
        <v>246</v>
      </c>
      <c r="N449">
        <v>1.44</v>
      </c>
      <c r="O449" s="3">
        <v>0.14299999999999999</v>
      </c>
      <c r="P449" s="3">
        <v>1.2E-2</v>
      </c>
      <c r="Q449" s="3">
        <v>0.72599999999999998</v>
      </c>
      <c r="R449" s="3">
        <v>0.754</v>
      </c>
      <c r="S449" s="3">
        <v>0.56499999999999995</v>
      </c>
      <c r="T449" s="1" t="s">
        <v>387</v>
      </c>
      <c r="U449" s="5">
        <f t="shared" si="70"/>
        <v>7</v>
      </c>
      <c r="V449" s="5">
        <f t="shared" si="71"/>
        <v>9</v>
      </c>
      <c r="W449" s="5">
        <f t="shared" si="73"/>
        <v>7</v>
      </c>
      <c r="X449" s="5">
        <f t="shared" si="74"/>
        <v>9</v>
      </c>
      <c r="Y449" s="3">
        <v>0.55100000000000005</v>
      </c>
      <c r="Z449" s="3">
        <v>0.42699999999999999</v>
      </c>
      <c r="AA449" s="3">
        <v>5.8000000000000003E-2</v>
      </c>
      <c r="AB449" s="3">
        <v>0.36399999999999999</v>
      </c>
      <c r="AC449" s="3">
        <v>0.54100000000000004</v>
      </c>
      <c r="AD449" s="1" t="s">
        <v>288</v>
      </c>
      <c r="AE449" s="5">
        <f t="shared" si="75"/>
        <v>5</v>
      </c>
      <c r="AF449" s="5">
        <f t="shared" si="76"/>
        <v>12</v>
      </c>
      <c r="AG449">
        <v>187</v>
      </c>
      <c r="AH449">
        <v>12</v>
      </c>
      <c r="AI449">
        <v>1</v>
      </c>
      <c r="AJ449">
        <v>84</v>
      </c>
      <c r="AK449">
        <f t="shared" si="72"/>
        <v>103</v>
      </c>
      <c r="AL449">
        <v>61</v>
      </c>
      <c r="AM449">
        <v>23</v>
      </c>
      <c r="AN449">
        <v>6</v>
      </c>
    </row>
    <row r="450" spans="1:41" x14ac:dyDescent="0.35">
      <c r="A450" s="2">
        <v>42148</v>
      </c>
      <c r="B450" t="s">
        <v>138</v>
      </c>
      <c r="C450">
        <v>5</v>
      </c>
      <c r="D450" t="s">
        <v>139</v>
      </c>
      <c r="E450" t="s">
        <v>61</v>
      </c>
      <c r="F450">
        <v>1</v>
      </c>
      <c r="G450">
        <v>9</v>
      </c>
      <c r="H450">
        <v>0</v>
      </c>
      <c r="I450">
        <v>1</v>
      </c>
      <c r="J450">
        <v>8</v>
      </c>
      <c r="K450" t="s">
        <v>160</v>
      </c>
      <c r="L450" t="s">
        <v>37</v>
      </c>
      <c r="M450" s="1" t="s">
        <v>802</v>
      </c>
      <c r="N450">
        <v>0.8</v>
      </c>
      <c r="O450" s="3">
        <v>4.7E-2</v>
      </c>
      <c r="P450" s="3">
        <v>0</v>
      </c>
      <c r="Q450" s="3">
        <v>0.64800000000000002</v>
      </c>
      <c r="R450" s="3">
        <v>0.627</v>
      </c>
      <c r="S450" s="3">
        <v>0.53300000000000003</v>
      </c>
      <c r="T450" s="1" t="s">
        <v>381</v>
      </c>
      <c r="U450" s="5">
        <f t="shared" si="70"/>
        <v>11</v>
      </c>
      <c r="V450" s="5">
        <f t="shared" si="71"/>
        <v>15</v>
      </c>
      <c r="W450" s="5">
        <f t="shared" si="73"/>
        <v>11</v>
      </c>
      <c r="X450" s="5">
        <f t="shared" si="74"/>
        <v>15</v>
      </c>
      <c r="Y450" s="3">
        <v>0.46100000000000002</v>
      </c>
      <c r="Z450" s="3">
        <v>0.32500000000000001</v>
      </c>
      <c r="AA450" s="3">
        <v>7.0999999999999994E-2</v>
      </c>
      <c r="AB450" s="3">
        <v>0.23799999999999999</v>
      </c>
      <c r="AC450" s="3">
        <v>0.5</v>
      </c>
      <c r="AD450" s="1" t="s">
        <v>742</v>
      </c>
      <c r="AE450" s="5">
        <f t="shared" si="75"/>
        <v>2</v>
      </c>
      <c r="AF450" s="5">
        <f t="shared" si="76"/>
        <v>10</v>
      </c>
      <c r="AG450">
        <v>254</v>
      </c>
      <c r="AH450">
        <v>6</v>
      </c>
      <c r="AI450">
        <v>0</v>
      </c>
      <c r="AJ450">
        <v>128</v>
      </c>
      <c r="AK450">
        <f t="shared" si="72"/>
        <v>126</v>
      </c>
      <c r="AL450">
        <v>83</v>
      </c>
      <c r="AM450">
        <v>45</v>
      </c>
      <c r="AN450">
        <v>9</v>
      </c>
      <c r="AO450" s="1" t="s">
        <v>729</v>
      </c>
    </row>
    <row r="451" spans="1:41" x14ac:dyDescent="0.35">
      <c r="A451" s="2">
        <v>42148</v>
      </c>
      <c r="B451" t="s">
        <v>138</v>
      </c>
      <c r="C451">
        <v>5</v>
      </c>
      <c r="D451" t="s">
        <v>139</v>
      </c>
      <c r="E451" t="s">
        <v>36</v>
      </c>
      <c r="F451">
        <v>1</v>
      </c>
      <c r="G451">
        <v>3</v>
      </c>
      <c r="H451">
        <v>1</v>
      </c>
      <c r="I451">
        <v>1</v>
      </c>
      <c r="J451">
        <v>3</v>
      </c>
      <c r="K451" t="s">
        <v>37</v>
      </c>
      <c r="L451" t="s">
        <v>175</v>
      </c>
      <c r="M451" s="1" t="s">
        <v>803</v>
      </c>
      <c r="N451">
        <v>1.22</v>
      </c>
      <c r="O451" s="3">
        <v>5.7000000000000002E-2</v>
      </c>
      <c r="P451" s="3">
        <v>1.4E-2</v>
      </c>
      <c r="Q451" s="3">
        <v>0.69499999999999995</v>
      </c>
      <c r="R451" s="3">
        <v>0.68400000000000005</v>
      </c>
      <c r="S451" s="3">
        <v>0.67400000000000004</v>
      </c>
      <c r="T451" s="1" t="s">
        <v>112</v>
      </c>
      <c r="U451" s="5">
        <f t="shared" ref="U451:U514" si="77">IFERROR(_xlfn.NUMBERVALUE(LEFT(T451, FIND( "/", T451) - 1)),0)</f>
        <v>1</v>
      </c>
      <c r="V451" s="5">
        <f t="shared" ref="V451:V514" si="78">IFERROR(_xlfn.NUMBERVALUE(RIGHT(T451, LEN(T451) - FIND("/",T451))),0)</f>
        <v>4</v>
      </c>
      <c r="W451" s="5">
        <f t="shared" si="73"/>
        <v>1</v>
      </c>
      <c r="X451" s="5">
        <f t="shared" si="74"/>
        <v>4</v>
      </c>
      <c r="Y451" s="3">
        <v>0.53100000000000003</v>
      </c>
      <c r="Z451" s="3">
        <v>0.38900000000000001</v>
      </c>
      <c r="AA451" s="3">
        <v>8.1000000000000003E-2</v>
      </c>
      <c r="AB451" s="3">
        <v>0.35699999999999998</v>
      </c>
      <c r="AC451" s="3">
        <v>0.45100000000000001</v>
      </c>
      <c r="AD451" s="1" t="s">
        <v>804</v>
      </c>
      <c r="AE451" s="5">
        <f t="shared" si="75"/>
        <v>6</v>
      </c>
      <c r="AF451" s="5">
        <f t="shared" si="76"/>
        <v>19</v>
      </c>
      <c r="AG451">
        <v>290</v>
      </c>
      <c r="AH451">
        <v>8</v>
      </c>
      <c r="AI451">
        <v>2</v>
      </c>
      <c r="AJ451">
        <v>141</v>
      </c>
      <c r="AK451">
        <f t="shared" ref="AK451:AK514" si="79">AG451-AJ451</f>
        <v>149</v>
      </c>
      <c r="AL451">
        <v>98</v>
      </c>
      <c r="AM451">
        <v>43</v>
      </c>
      <c r="AN451">
        <v>12</v>
      </c>
      <c r="AO451" s="1" t="s">
        <v>805</v>
      </c>
    </row>
    <row r="452" spans="1:41" x14ac:dyDescent="0.35">
      <c r="A452" s="2">
        <v>42148</v>
      </c>
      <c r="B452" t="s">
        <v>138</v>
      </c>
      <c r="C452">
        <v>5</v>
      </c>
      <c r="D452" t="s">
        <v>139</v>
      </c>
      <c r="E452" t="s">
        <v>43</v>
      </c>
      <c r="F452">
        <v>1</v>
      </c>
      <c r="G452">
        <v>7</v>
      </c>
      <c r="H452">
        <v>1</v>
      </c>
      <c r="I452">
        <v>1</v>
      </c>
      <c r="J452">
        <v>6</v>
      </c>
      <c r="K452" t="s">
        <v>37</v>
      </c>
      <c r="L452" t="s">
        <v>140</v>
      </c>
      <c r="M452" s="1" t="s">
        <v>806</v>
      </c>
      <c r="N452">
        <v>1.65</v>
      </c>
      <c r="O452" s="3">
        <v>3.7999999999999999E-2</v>
      </c>
      <c r="P452" s="3">
        <v>0</v>
      </c>
      <c r="Q452" s="3">
        <v>0.625</v>
      </c>
      <c r="R452" s="3">
        <v>0.76</v>
      </c>
      <c r="S452" s="3">
        <v>0.6</v>
      </c>
      <c r="T452" s="1" t="s">
        <v>71</v>
      </c>
      <c r="U452" s="5">
        <f t="shared" si="77"/>
        <v>3</v>
      </c>
      <c r="V452" s="5">
        <f t="shared" si="78"/>
        <v>5</v>
      </c>
      <c r="W452" s="5">
        <f t="shared" si="73"/>
        <v>3</v>
      </c>
      <c r="X452" s="5">
        <f t="shared" si="74"/>
        <v>5</v>
      </c>
      <c r="Y452" s="3">
        <v>0.59</v>
      </c>
      <c r="Z452" s="3">
        <v>0.495</v>
      </c>
      <c r="AA452" s="3">
        <v>3.2000000000000001E-2</v>
      </c>
      <c r="AB452" s="3">
        <v>0.41099999999999998</v>
      </c>
      <c r="AC452" s="3">
        <v>0.622</v>
      </c>
      <c r="AD452" s="1" t="s">
        <v>544</v>
      </c>
      <c r="AE452" s="5">
        <f t="shared" si="75"/>
        <v>7</v>
      </c>
      <c r="AF452" s="5">
        <f t="shared" si="76"/>
        <v>18</v>
      </c>
      <c r="AG452">
        <v>173</v>
      </c>
      <c r="AH452">
        <v>3</v>
      </c>
      <c r="AI452">
        <v>0</v>
      </c>
      <c r="AJ452">
        <v>80</v>
      </c>
      <c r="AK452">
        <f t="shared" si="79"/>
        <v>93</v>
      </c>
      <c r="AL452">
        <v>50</v>
      </c>
      <c r="AM452">
        <v>30</v>
      </c>
      <c r="AN452">
        <v>3</v>
      </c>
      <c r="AO452" s="1" t="s">
        <v>674</v>
      </c>
    </row>
    <row r="453" spans="1:41" x14ac:dyDescent="0.35">
      <c r="A453" s="2">
        <v>42148</v>
      </c>
      <c r="B453" t="s">
        <v>138</v>
      </c>
      <c r="C453">
        <v>5</v>
      </c>
      <c r="D453" t="s">
        <v>139</v>
      </c>
      <c r="E453" t="s">
        <v>49</v>
      </c>
      <c r="F453">
        <v>1</v>
      </c>
      <c r="G453">
        <v>21</v>
      </c>
      <c r="H453">
        <v>1</v>
      </c>
      <c r="I453">
        <v>1</v>
      </c>
      <c r="J453">
        <v>20</v>
      </c>
      <c r="K453" t="s">
        <v>37</v>
      </c>
      <c r="L453" t="s">
        <v>578</v>
      </c>
      <c r="M453" s="1" t="s">
        <v>602</v>
      </c>
      <c r="N453">
        <v>1.67</v>
      </c>
      <c r="O453" s="3">
        <v>0.05</v>
      </c>
      <c r="P453" s="3">
        <v>0</v>
      </c>
      <c r="Q453" s="3">
        <v>0.76300000000000001</v>
      </c>
      <c r="R453" s="3">
        <v>0.68899999999999995</v>
      </c>
      <c r="S453" s="3">
        <v>0.68400000000000005</v>
      </c>
      <c r="T453" s="1" t="s">
        <v>311</v>
      </c>
      <c r="U453" s="5">
        <f t="shared" si="77"/>
        <v>8</v>
      </c>
      <c r="V453" s="5">
        <f t="shared" si="78"/>
        <v>9</v>
      </c>
      <c r="W453" s="5">
        <f t="shared" si="73"/>
        <v>8</v>
      </c>
      <c r="X453" s="5">
        <f t="shared" si="74"/>
        <v>9</v>
      </c>
      <c r="Y453" s="3">
        <v>0.59799999999999998</v>
      </c>
      <c r="Z453" s="3">
        <v>0.52100000000000002</v>
      </c>
      <c r="AA453" s="3">
        <v>4.2999999999999997E-2</v>
      </c>
      <c r="AB453" s="3">
        <v>0.36399999999999999</v>
      </c>
      <c r="AC453" s="3">
        <v>0.74399999999999999</v>
      </c>
      <c r="AD453" s="1" t="s">
        <v>807</v>
      </c>
      <c r="AE453" s="5">
        <f t="shared" si="75"/>
        <v>7</v>
      </c>
      <c r="AF453" s="5">
        <f t="shared" si="76"/>
        <v>23</v>
      </c>
      <c r="AG453">
        <v>174</v>
      </c>
      <c r="AH453">
        <v>4</v>
      </c>
      <c r="AI453">
        <v>0</v>
      </c>
      <c r="AJ453">
        <v>80</v>
      </c>
      <c r="AK453">
        <f t="shared" si="79"/>
        <v>94</v>
      </c>
      <c r="AL453">
        <v>61</v>
      </c>
      <c r="AM453">
        <v>19</v>
      </c>
      <c r="AN453">
        <v>4</v>
      </c>
      <c r="AO453" s="1" t="s">
        <v>132</v>
      </c>
    </row>
    <row r="454" spans="1:41" x14ac:dyDescent="0.35">
      <c r="A454" s="2">
        <v>42148</v>
      </c>
      <c r="B454" t="s">
        <v>138</v>
      </c>
      <c r="C454">
        <v>5</v>
      </c>
      <c r="D454" t="s">
        <v>139</v>
      </c>
      <c r="E454" t="s">
        <v>54</v>
      </c>
      <c r="F454">
        <v>1</v>
      </c>
      <c r="G454">
        <v>84</v>
      </c>
      <c r="H454">
        <v>1</v>
      </c>
      <c r="I454">
        <v>1</v>
      </c>
      <c r="J454" t="s">
        <v>174</v>
      </c>
      <c r="K454" t="s">
        <v>37</v>
      </c>
      <c r="L454" t="s">
        <v>129</v>
      </c>
      <c r="M454" s="1" t="s">
        <v>246</v>
      </c>
      <c r="N454">
        <v>1.63</v>
      </c>
      <c r="O454" s="3">
        <v>5.2999999999999999E-2</v>
      </c>
      <c r="P454" s="3">
        <v>0</v>
      </c>
      <c r="Q454" s="3">
        <v>0.76300000000000001</v>
      </c>
      <c r="R454" s="3">
        <v>0.84499999999999997</v>
      </c>
      <c r="S454" s="3">
        <v>0.66700000000000004</v>
      </c>
      <c r="T454" s="1" t="s">
        <v>57</v>
      </c>
      <c r="U454" s="5">
        <f t="shared" si="77"/>
        <v>0</v>
      </c>
      <c r="V454" s="5">
        <f t="shared" si="78"/>
        <v>0</v>
      </c>
      <c r="W454" s="5">
        <f t="shared" si="73"/>
        <v>0</v>
      </c>
      <c r="X454" s="5">
        <f t="shared" si="74"/>
        <v>0</v>
      </c>
      <c r="Y454" s="3">
        <v>0.55400000000000005</v>
      </c>
      <c r="Z454" s="3">
        <v>0.32100000000000001</v>
      </c>
      <c r="AA454" s="3">
        <v>9.9000000000000005E-2</v>
      </c>
      <c r="AB454" s="3">
        <v>0.26800000000000002</v>
      </c>
      <c r="AC454" s="3">
        <v>0.44</v>
      </c>
      <c r="AD454" s="1" t="s">
        <v>157</v>
      </c>
      <c r="AE454" s="5">
        <f t="shared" si="75"/>
        <v>3</v>
      </c>
      <c r="AF454" s="5">
        <f t="shared" si="76"/>
        <v>8</v>
      </c>
      <c r="AG454">
        <v>157</v>
      </c>
      <c r="AH454">
        <v>4</v>
      </c>
      <c r="AI454">
        <v>0</v>
      </c>
      <c r="AJ454">
        <v>76</v>
      </c>
      <c r="AK454">
        <f t="shared" si="79"/>
        <v>81</v>
      </c>
      <c r="AL454">
        <v>58</v>
      </c>
      <c r="AM454">
        <v>18</v>
      </c>
      <c r="AN454">
        <v>8</v>
      </c>
      <c r="AO454" s="1" t="s">
        <v>289</v>
      </c>
    </row>
    <row r="455" spans="1:41" x14ac:dyDescent="0.35">
      <c r="A455" s="2">
        <v>42148</v>
      </c>
      <c r="B455" t="s">
        <v>138</v>
      </c>
      <c r="C455">
        <v>5</v>
      </c>
      <c r="D455" t="s">
        <v>139</v>
      </c>
      <c r="E455" t="s">
        <v>128</v>
      </c>
      <c r="F455">
        <v>1</v>
      </c>
      <c r="G455">
        <v>55</v>
      </c>
      <c r="H455">
        <v>1</v>
      </c>
      <c r="I455">
        <v>1</v>
      </c>
      <c r="K455" t="s">
        <v>37</v>
      </c>
      <c r="L455" t="s">
        <v>699</v>
      </c>
      <c r="M455" s="1" t="s">
        <v>808</v>
      </c>
      <c r="N455">
        <v>2.04</v>
      </c>
      <c r="O455" s="3">
        <v>4.1000000000000002E-2</v>
      </c>
      <c r="P455" s="3">
        <v>1.4E-2</v>
      </c>
      <c r="Q455" s="3">
        <v>0.68500000000000005</v>
      </c>
      <c r="R455" s="3">
        <v>0.84</v>
      </c>
      <c r="S455" s="3">
        <v>0.65200000000000002</v>
      </c>
      <c r="T455" s="1" t="s">
        <v>122</v>
      </c>
      <c r="U455" s="5">
        <f t="shared" si="77"/>
        <v>3</v>
      </c>
      <c r="V455" s="5">
        <f t="shared" si="78"/>
        <v>4</v>
      </c>
      <c r="W455" s="5">
        <f t="shared" si="73"/>
        <v>3</v>
      </c>
      <c r="X455" s="5">
        <f t="shared" si="74"/>
        <v>4</v>
      </c>
      <c r="Y455" s="3">
        <v>0.60099999999999998</v>
      </c>
      <c r="Z455" s="3">
        <v>0.44700000000000001</v>
      </c>
      <c r="AA455" s="3">
        <v>4.7E-2</v>
      </c>
      <c r="AB455" s="3">
        <v>0.32600000000000001</v>
      </c>
      <c r="AC455" s="3">
        <v>0.59</v>
      </c>
      <c r="AD455" s="1" t="s">
        <v>288</v>
      </c>
      <c r="AE455" s="5">
        <f t="shared" si="75"/>
        <v>5</v>
      </c>
      <c r="AF455" s="5">
        <f t="shared" si="76"/>
        <v>12</v>
      </c>
      <c r="AG455">
        <v>158</v>
      </c>
      <c r="AH455">
        <v>3</v>
      </c>
      <c r="AI455">
        <v>1</v>
      </c>
      <c r="AJ455">
        <v>73</v>
      </c>
      <c r="AK455">
        <f t="shared" si="79"/>
        <v>85</v>
      </c>
      <c r="AL455">
        <v>50</v>
      </c>
      <c r="AM455">
        <v>23</v>
      </c>
      <c r="AN455">
        <v>4</v>
      </c>
      <c r="AO455" s="1" t="s">
        <v>466</v>
      </c>
    </row>
    <row r="456" spans="1:41" x14ac:dyDescent="0.35">
      <c r="A456" s="2">
        <v>42148</v>
      </c>
      <c r="B456" t="s">
        <v>138</v>
      </c>
      <c r="C456">
        <v>5</v>
      </c>
      <c r="D456" t="s">
        <v>139</v>
      </c>
      <c r="E456" t="s">
        <v>133</v>
      </c>
      <c r="F456">
        <v>1</v>
      </c>
      <c r="G456">
        <v>87</v>
      </c>
      <c r="H456">
        <v>1</v>
      </c>
      <c r="I456">
        <v>1</v>
      </c>
      <c r="K456" t="s">
        <v>37</v>
      </c>
      <c r="L456" t="s">
        <v>800</v>
      </c>
      <c r="M456" s="1" t="s">
        <v>809</v>
      </c>
      <c r="N456">
        <v>1.49</v>
      </c>
      <c r="O456" s="3">
        <v>6.9000000000000006E-2</v>
      </c>
      <c r="P456" s="3">
        <v>1.0999999999999999E-2</v>
      </c>
      <c r="Q456" s="3">
        <v>0.747</v>
      </c>
      <c r="R456" s="3">
        <v>0.72299999999999998</v>
      </c>
      <c r="S456" s="3">
        <v>0.59099999999999997</v>
      </c>
      <c r="T456" s="1" t="s">
        <v>107</v>
      </c>
      <c r="U456" s="5">
        <f t="shared" si="77"/>
        <v>5</v>
      </c>
      <c r="V456" s="5">
        <f t="shared" si="78"/>
        <v>6</v>
      </c>
      <c r="W456" s="5">
        <f t="shared" si="73"/>
        <v>5</v>
      </c>
      <c r="X456" s="5">
        <f t="shared" si="74"/>
        <v>6</v>
      </c>
      <c r="Y456" s="3">
        <v>0.57099999999999995</v>
      </c>
      <c r="Z456" s="3">
        <v>0.46300000000000002</v>
      </c>
      <c r="AA456" s="3">
        <v>2.1000000000000001E-2</v>
      </c>
      <c r="AB456" s="3">
        <v>0.308</v>
      </c>
      <c r="AC456" s="3">
        <v>0.65100000000000002</v>
      </c>
      <c r="AD456" s="1" t="s">
        <v>359</v>
      </c>
      <c r="AE456" s="5">
        <f t="shared" si="75"/>
        <v>6</v>
      </c>
      <c r="AF456" s="5">
        <f t="shared" si="76"/>
        <v>13</v>
      </c>
      <c r="AG456">
        <v>182</v>
      </c>
      <c r="AH456">
        <v>6</v>
      </c>
      <c r="AI456">
        <v>1</v>
      </c>
      <c r="AJ456">
        <v>87</v>
      </c>
      <c r="AK456">
        <f t="shared" si="79"/>
        <v>95</v>
      </c>
      <c r="AL456">
        <v>65</v>
      </c>
      <c r="AM456">
        <v>22</v>
      </c>
      <c r="AN456">
        <v>2</v>
      </c>
      <c r="AO456" s="1" t="s">
        <v>482</v>
      </c>
    </row>
    <row r="457" spans="1:41" x14ac:dyDescent="0.35">
      <c r="A457" s="2">
        <v>42134</v>
      </c>
      <c r="B457" t="s">
        <v>150</v>
      </c>
      <c r="C457">
        <v>3</v>
      </c>
      <c r="D457" t="s">
        <v>139</v>
      </c>
      <c r="E457" t="s">
        <v>61</v>
      </c>
      <c r="F457">
        <v>1</v>
      </c>
      <c r="G457">
        <v>2</v>
      </c>
      <c r="H457">
        <v>1</v>
      </c>
      <c r="I457">
        <v>1</v>
      </c>
      <c r="J457">
        <v>2</v>
      </c>
      <c r="K457" t="s">
        <v>37</v>
      </c>
      <c r="L457" t="s">
        <v>435</v>
      </c>
      <c r="M457" s="1" t="s">
        <v>69</v>
      </c>
      <c r="N457">
        <v>1.87</v>
      </c>
      <c r="O457" s="3">
        <v>9.4E-2</v>
      </c>
      <c r="P457" s="3">
        <v>1.9E-2</v>
      </c>
      <c r="Q457" s="3">
        <v>0.71699999999999997</v>
      </c>
      <c r="R457" s="3">
        <v>0.84199999999999997</v>
      </c>
      <c r="S457" s="3">
        <v>0.66700000000000004</v>
      </c>
      <c r="T457" s="1" t="s">
        <v>84</v>
      </c>
      <c r="U457" s="5">
        <f t="shared" si="77"/>
        <v>1</v>
      </c>
      <c r="V457" s="5">
        <f t="shared" si="78"/>
        <v>1</v>
      </c>
      <c r="W457" s="5">
        <f t="shared" si="73"/>
        <v>1</v>
      </c>
      <c r="X457" s="5">
        <f t="shared" si="74"/>
        <v>1</v>
      </c>
      <c r="Y457" s="3">
        <v>0.57399999999999995</v>
      </c>
      <c r="Z457" s="3">
        <v>0.38700000000000001</v>
      </c>
      <c r="AA457" s="3">
        <v>0.113</v>
      </c>
      <c r="AB457" s="3">
        <v>0.23100000000000001</v>
      </c>
      <c r="AC457" s="3">
        <v>0.65200000000000002</v>
      </c>
      <c r="AD457" s="1" t="s">
        <v>63</v>
      </c>
      <c r="AE457" s="5">
        <f t="shared" si="75"/>
        <v>2</v>
      </c>
      <c r="AF457" s="5">
        <f t="shared" si="76"/>
        <v>5</v>
      </c>
      <c r="AG457">
        <v>115</v>
      </c>
      <c r="AH457">
        <v>5</v>
      </c>
      <c r="AI457">
        <v>1</v>
      </c>
      <c r="AJ457">
        <v>53</v>
      </c>
      <c r="AK457">
        <f t="shared" si="79"/>
        <v>62</v>
      </c>
      <c r="AL457">
        <v>38</v>
      </c>
      <c r="AM457">
        <v>15</v>
      </c>
      <c r="AN457">
        <v>7</v>
      </c>
      <c r="AO457" s="1" t="s">
        <v>218</v>
      </c>
    </row>
    <row r="458" spans="1:41" x14ac:dyDescent="0.35">
      <c r="A458" s="2">
        <v>42134</v>
      </c>
      <c r="B458" t="s">
        <v>150</v>
      </c>
      <c r="C458">
        <v>3</v>
      </c>
      <c r="D458" t="s">
        <v>139</v>
      </c>
      <c r="E458" t="s">
        <v>36</v>
      </c>
      <c r="F458">
        <v>1</v>
      </c>
      <c r="G458">
        <v>8</v>
      </c>
      <c r="H458">
        <v>1</v>
      </c>
      <c r="I458">
        <v>1</v>
      </c>
      <c r="J458">
        <v>7</v>
      </c>
      <c r="K458" t="s">
        <v>37</v>
      </c>
      <c r="L458" t="s">
        <v>774</v>
      </c>
      <c r="M458" s="1" t="s">
        <v>537</v>
      </c>
      <c r="N458">
        <v>1.01</v>
      </c>
      <c r="O458" s="3">
        <v>5.5E-2</v>
      </c>
      <c r="P458" s="3">
        <v>0</v>
      </c>
      <c r="Q458" s="3">
        <v>0.67100000000000004</v>
      </c>
      <c r="R458" s="3">
        <v>0.67300000000000004</v>
      </c>
      <c r="S458" s="3">
        <v>0.66700000000000004</v>
      </c>
      <c r="T458" s="1" t="s">
        <v>179</v>
      </c>
      <c r="U458" s="5">
        <f t="shared" si="77"/>
        <v>3</v>
      </c>
      <c r="V458" s="5">
        <f t="shared" si="78"/>
        <v>3</v>
      </c>
      <c r="W458" s="5">
        <f t="shared" si="73"/>
        <v>3</v>
      </c>
      <c r="X458" s="5">
        <f t="shared" si="74"/>
        <v>3</v>
      </c>
      <c r="Y458" s="3">
        <v>0.53200000000000003</v>
      </c>
      <c r="Z458" s="3">
        <v>0.33300000000000002</v>
      </c>
      <c r="AA458" s="3">
        <v>0.02</v>
      </c>
      <c r="AB458" s="3">
        <v>0.216</v>
      </c>
      <c r="AC458" s="3">
        <v>0.64300000000000002</v>
      </c>
      <c r="AD458" s="1" t="s">
        <v>63</v>
      </c>
      <c r="AE458" s="5">
        <f t="shared" si="75"/>
        <v>2</v>
      </c>
      <c r="AF458" s="5">
        <f t="shared" si="76"/>
        <v>5</v>
      </c>
      <c r="AG458">
        <v>124</v>
      </c>
      <c r="AH458">
        <v>4</v>
      </c>
      <c r="AI458">
        <v>0</v>
      </c>
      <c r="AJ458">
        <v>73</v>
      </c>
      <c r="AK458">
        <f t="shared" si="79"/>
        <v>51</v>
      </c>
      <c r="AL458">
        <v>49</v>
      </c>
      <c r="AM458">
        <v>24</v>
      </c>
      <c r="AN458">
        <v>1</v>
      </c>
      <c r="AO458" s="1" t="s">
        <v>442</v>
      </c>
    </row>
    <row r="459" spans="1:41" x14ac:dyDescent="0.35">
      <c r="A459" s="2">
        <v>42134</v>
      </c>
      <c r="B459" t="s">
        <v>150</v>
      </c>
      <c r="C459">
        <v>3</v>
      </c>
      <c r="D459" t="s">
        <v>139</v>
      </c>
      <c r="E459" t="s">
        <v>43</v>
      </c>
      <c r="F459">
        <v>1</v>
      </c>
      <c r="G459">
        <v>6</v>
      </c>
      <c r="H459">
        <v>1</v>
      </c>
      <c r="I459">
        <v>1</v>
      </c>
      <c r="J459">
        <v>5</v>
      </c>
      <c r="K459" t="s">
        <v>37</v>
      </c>
      <c r="L459" t="s">
        <v>260</v>
      </c>
      <c r="M459" s="1" t="s">
        <v>810</v>
      </c>
      <c r="N459">
        <v>1.42</v>
      </c>
      <c r="O459" s="3">
        <v>4.2000000000000003E-2</v>
      </c>
      <c r="P459" s="3">
        <v>2.8000000000000001E-2</v>
      </c>
      <c r="Q459" s="3">
        <v>0.68100000000000005</v>
      </c>
      <c r="R459" s="3">
        <v>0.83699999999999997</v>
      </c>
      <c r="S459" s="3">
        <v>0.47799999999999998</v>
      </c>
      <c r="T459" s="1" t="s">
        <v>88</v>
      </c>
      <c r="U459" s="5">
        <f t="shared" si="77"/>
        <v>2</v>
      </c>
      <c r="V459" s="5">
        <f t="shared" si="78"/>
        <v>3</v>
      </c>
      <c r="W459" s="5">
        <f t="shared" si="73"/>
        <v>2</v>
      </c>
      <c r="X459" s="5">
        <f t="shared" si="74"/>
        <v>3</v>
      </c>
      <c r="Y459" s="3">
        <v>0.55400000000000005</v>
      </c>
      <c r="Z459" s="3">
        <v>0.39500000000000002</v>
      </c>
      <c r="AA459" s="3">
        <v>7.9000000000000001E-2</v>
      </c>
      <c r="AB459" s="3">
        <v>0.39100000000000001</v>
      </c>
      <c r="AC459" s="3">
        <v>0.4</v>
      </c>
      <c r="AD459" s="1" t="s">
        <v>222</v>
      </c>
      <c r="AE459" s="5">
        <f t="shared" si="75"/>
        <v>3</v>
      </c>
      <c r="AF459" s="5">
        <f t="shared" si="76"/>
        <v>6</v>
      </c>
      <c r="AG459">
        <v>148</v>
      </c>
      <c r="AH459">
        <v>3</v>
      </c>
      <c r="AI459">
        <v>2</v>
      </c>
      <c r="AJ459">
        <v>72</v>
      </c>
      <c r="AK459">
        <f t="shared" si="79"/>
        <v>76</v>
      </c>
      <c r="AL459">
        <v>49</v>
      </c>
      <c r="AM459">
        <v>23</v>
      </c>
      <c r="AN459">
        <v>6</v>
      </c>
      <c r="AO459" s="1" t="s">
        <v>700</v>
      </c>
    </row>
    <row r="460" spans="1:41" x14ac:dyDescent="0.35">
      <c r="A460" s="2">
        <v>42134</v>
      </c>
      <c r="B460" t="s">
        <v>150</v>
      </c>
      <c r="C460">
        <v>3</v>
      </c>
      <c r="D460" t="s">
        <v>139</v>
      </c>
      <c r="E460" t="s">
        <v>49</v>
      </c>
      <c r="F460">
        <v>1</v>
      </c>
      <c r="G460">
        <v>68</v>
      </c>
      <c r="H460">
        <v>1</v>
      </c>
      <c r="I460">
        <v>1</v>
      </c>
      <c r="J460" t="s">
        <v>203</v>
      </c>
      <c r="K460" t="s">
        <v>37</v>
      </c>
      <c r="L460" t="s">
        <v>738</v>
      </c>
      <c r="M460" s="1" t="s">
        <v>811</v>
      </c>
      <c r="N460">
        <v>1.55</v>
      </c>
      <c r="O460" s="3">
        <v>2.7E-2</v>
      </c>
      <c r="P460" s="3">
        <v>0</v>
      </c>
      <c r="Q460" s="3">
        <v>0.69899999999999995</v>
      </c>
      <c r="R460" s="3">
        <v>0.82399999999999995</v>
      </c>
      <c r="S460" s="3">
        <v>0.54500000000000004</v>
      </c>
      <c r="T460" s="1" t="s">
        <v>40</v>
      </c>
      <c r="U460" s="5">
        <f t="shared" si="77"/>
        <v>0</v>
      </c>
      <c r="V460" s="5">
        <f t="shared" si="78"/>
        <v>2</v>
      </c>
      <c r="W460" s="5">
        <f t="shared" si="73"/>
        <v>0</v>
      </c>
      <c r="X460" s="5">
        <f t="shared" si="74"/>
        <v>2</v>
      </c>
      <c r="Y460" s="3">
        <v>0.55100000000000005</v>
      </c>
      <c r="Z460" s="3">
        <v>0.40400000000000003</v>
      </c>
      <c r="AA460" s="3">
        <v>6.4000000000000001E-2</v>
      </c>
      <c r="AB460" s="3">
        <v>0.35</v>
      </c>
      <c r="AC460" s="3">
        <v>0.5</v>
      </c>
      <c r="AD460" s="1" t="s">
        <v>95</v>
      </c>
      <c r="AE460" s="5">
        <f t="shared" si="75"/>
        <v>4</v>
      </c>
      <c r="AF460" s="5">
        <f t="shared" si="76"/>
        <v>12</v>
      </c>
      <c r="AG460">
        <v>167</v>
      </c>
      <c r="AH460">
        <v>2</v>
      </c>
      <c r="AI460">
        <v>0</v>
      </c>
      <c r="AJ460">
        <v>73</v>
      </c>
      <c r="AK460">
        <f t="shared" si="79"/>
        <v>94</v>
      </c>
      <c r="AL460">
        <v>51</v>
      </c>
      <c r="AM460">
        <v>22</v>
      </c>
      <c r="AN460">
        <v>6</v>
      </c>
      <c r="AO460" s="1" t="s">
        <v>132</v>
      </c>
    </row>
    <row r="461" spans="1:41" x14ac:dyDescent="0.35">
      <c r="A461" s="2">
        <v>42134</v>
      </c>
      <c r="B461" t="s">
        <v>150</v>
      </c>
      <c r="C461">
        <v>3</v>
      </c>
      <c r="D461" t="s">
        <v>139</v>
      </c>
      <c r="E461" t="s">
        <v>54</v>
      </c>
      <c r="F461">
        <v>1</v>
      </c>
      <c r="G461">
        <v>174</v>
      </c>
      <c r="H461">
        <v>1</v>
      </c>
      <c r="I461">
        <v>1</v>
      </c>
      <c r="K461" t="s">
        <v>37</v>
      </c>
      <c r="L461" t="s">
        <v>668</v>
      </c>
      <c r="M461" s="1" t="s">
        <v>812</v>
      </c>
      <c r="N461">
        <v>1.36</v>
      </c>
      <c r="O461" s="3">
        <v>0.121</v>
      </c>
      <c r="P461" s="3">
        <v>0</v>
      </c>
      <c r="Q461" s="3">
        <v>0.71399999999999997</v>
      </c>
      <c r="R461" s="3">
        <v>0.78500000000000003</v>
      </c>
      <c r="S461" s="3">
        <v>0.57699999999999996</v>
      </c>
      <c r="T461" s="1" t="s">
        <v>84</v>
      </c>
      <c r="U461" s="5">
        <f t="shared" si="77"/>
        <v>1</v>
      </c>
      <c r="V461" s="5">
        <f t="shared" si="78"/>
        <v>1</v>
      </c>
      <c r="W461" s="5">
        <f t="shared" si="73"/>
        <v>1</v>
      </c>
      <c r="X461" s="5">
        <f t="shared" si="74"/>
        <v>1</v>
      </c>
      <c r="Y461" s="3">
        <v>0.55700000000000005</v>
      </c>
      <c r="Z461" s="3">
        <v>0.373</v>
      </c>
      <c r="AA461" s="3">
        <v>0.13300000000000001</v>
      </c>
      <c r="AB461" s="3">
        <v>0.29799999999999999</v>
      </c>
      <c r="AC461" s="3">
        <v>0.47199999999999998</v>
      </c>
      <c r="AD461" s="1" t="s">
        <v>179</v>
      </c>
      <c r="AE461" s="5">
        <f t="shared" si="75"/>
        <v>3</v>
      </c>
      <c r="AF461" s="5">
        <f t="shared" si="76"/>
        <v>3</v>
      </c>
      <c r="AG461">
        <v>174</v>
      </c>
      <c r="AH461">
        <v>11</v>
      </c>
      <c r="AI461">
        <v>0</v>
      </c>
      <c r="AJ461">
        <v>91</v>
      </c>
      <c r="AK461">
        <f t="shared" si="79"/>
        <v>83</v>
      </c>
      <c r="AL461">
        <v>65</v>
      </c>
      <c r="AM461">
        <v>26</v>
      </c>
      <c r="AN461">
        <v>11</v>
      </c>
      <c r="AO461" s="1" t="s">
        <v>469</v>
      </c>
    </row>
    <row r="462" spans="1:41" x14ac:dyDescent="0.35">
      <c r="A462" s="2">
        <v>42106</v>
      </c>
      <c r="B462" t="s">
        <v>196</v>
      </c>
      <c r="C462">
        <v>3</v>
      </c>
      <c r="D462" t="s">
        <v>139</v>
      </c>
      <c r="E462" t="s">
        <v>61</v>
      </c>
      <c r="F462">
        <v>1</v>
      </c>
      <c r="G462">
        <v>8</v>
      </c>
      <c r="H462">
        <v>1</v>
      </c>
      <c r="I462">
        <v>1</v>
      </c>
      <c r="J462">
        <v>6</v>
      </c>
      <c r="K462" t="s">
        <v>37</v>
      </c>
      <c r="L462" t="s">
        <v>645</v>
      </c>
      <c r="M462" s="1" t="s">
        <v>585</v>
      </c>
      <c r="N462">
        <v>1.04</v>
      </c>
      <c r="O462" s="3">
        <v>0.02</v>
      </c>
      <c r="P462" s="3">
        <v>4.9000000000000002E-2</v>
      </c>
      <c r="Q462" s="3">
        <v>0.58799999999999997</v>
      </c>
      <c r="R462" s="3">
        <v>0.66700000000000004</v>
      </c>
      <c r="S462" s="3">
        <v>0.5</v>
      </c>
      <c r="T462" s="1" t="s">
        <v>267</v>
      </c>
      <c r="U462" s="5">
        <f t="shared" si="77"/>
        <v>6</v>
      </c>
      <c r="V462" s="5">
        <f t="shared" si="78"/>
        <v>10</v>
      </c>
      <c r="W462" s="5">
        <f t="shared" si="73"/>
        <v>6</v>
      </c>
      <c r="X462" s="5">
        <f t="shared" si="74"/>
        <v>10</v>
      </c>
      <c r="Y462" s="3">
        <v>0.505</v>
      </c>
      <c r="Z462" s="3">
        <v>0.41699999999999998</v>
      </c>
      <c r="AA462" s="3">
        <v>8.9999999999999993E-3</v>
      </c>
      <c r="AB462" s="3">
        <v>0.25</v>
      </c>
      <c r="AC462" s="3">
        <v>0.55000000000000004</v>
      </c>
      <c r="AD462" s="1" t="s">
        <v>113</v>
      </c>
      <c r="AE462" s="5">
        <f t="shared" si="75"/>
        <v>5</v>
      </c>
      <c r="AF462" s="5">
        <f t="shared" si="76"/>
        <v>14</v>
      </c>
      <c r="AG462">
        <v>210</v>
      </c>
      <c r="AH462">
        <v>2</v>
      </c>
      <c r="AI462">
        <v>5</v>
      </c>
      <c r="AJ462">
        <v>102</v>
      </c>
      <c r="AK462">
        <f t="shared" si="79"/>
        <v>108</v>
      </c>
      <c r="AL462">
        <v>60</v>
      </c>
      <c r="AM462">
        <v>42</v>
      </c>
      <c r="AN462">
        <v>1</v>
      </c>
      <c r="AO462" s="1" t="s">
        <v>813</v>
      </c>
    </row>
    <row r="463" spans="1:41" x14ac:dyDescent="0.35">
      <c r="A463" s="2">
        <v>42106</v>
      </c>
      <c r="B463" t="s">
        <v>196</v>
      </c>
      <c r="C463">
        <v>3</v>
      </c>
      <c r="D463" t="s">
        <v>139</v>
      </c>
      <c r="E463" t="s">
        <v>36</v>
      </c>
      <c r="F463">
        <v>1</v>
      </c>
      <c r="G463">
        <v>5</v>
      </c>
      <c r="H463">
        <v>1</v>
      </c>
      <c r="I463">
        <v>1</v>
      </c>
      <c r="J463">
        <v>3</v>
      </c>
      <c r="K463" t="s">
        <v>37</v>
      </c>
      <c r="L463" t="s">
        <v>140</v>
      </c>
      <c r="M463" s="1" t="s">
        <v>209</v>
      </c>
      <c r="N463">
        <v>1.44</v>
      </c>
      <c r="O463" s="3">
        <v>1.7999999999999999E-2</v>
      </c>
      <c r="P463" s="3">
        <v>0</v>
      </c>
      <c r="Q463" s="3">
        <v>0.754</v>
      </c>
      <c r="R463" s="3">
        <v>0.72099999999999997</v>
      </c>
      <c r="S463" s="3">
        <v>0.57099999999999995</v>
      </c>
      <c r="T463" s="1" t="s">
        <v>88</v>
      </c>
      <c r="U463" s="5">
        <f t="shared" si="77"/>
        <v>2</v>
      </c>
      <c r="V463" s="5">
        <f t="shared" si="78"/>
        <v>3</v>
      </c>
      <c r="W463" s="5">
        <f t="shared" si="73"/>
        <v>2</v>
      </c>
      <c r="X463" s="5">
        <f t="shared" si="74"/>
        <v>3</v>
      </c>
      <c r="Y463" s="3">
        <v>0.56100000000000005</v>
      </c>
      <c r="Z463" s="3">
        <v>0.45500000000000002</v>
      </c>
      <c r="AA463" s="3">
        <v>0.03</v>
      </c>
      <c r="AB463" s="3">
        <v>0.41899999999999998</v>
      </c>
      <c r="AC463" s="3">
        <v>0.52200000000000002</v>
      </c>
      <c r="AD463" s="1" t="s">
        <v>165</v>
      </c>
      <c r="AE463" s="5">
        <f t="shared" si="75"/>
        <v>4</v>
      </c>
      <c r="AF463" s="5">
        <f t="shared" si="76"/>
        <v>10</v>
      </c>
      <c r="AG463">
        <v>123</v>
      </c>
      <c r="AH463">
        <v>1</v>
      </c>
      <c r="AI463">
        <v>0</v>
      </c>
      <c r="AJ463">
        <v>57</v>
      </c>
      <c r="AK463">
        <f t="shared" si="79"/>
        <v>66</v>
      </c>
      <c r="AL463">
        <v>43</v>
      </c>
      <c r="AM463">
        <v>14</v>
      </c>
      <c r="AN463">
        <v>2</v>
      </c>
      <c r="AO463" s="1" t="s">
        <v>208</v>
      </c>
    </row>
    <row r="464" spans="1:41" x14ac:dyDescent="0.35">
      <c r="A464" s="2">
        <v>42106</v>
      </c>
      <c r="B464" t="s">
        <v>196</v>
      </c>
      <c r="C464">
        <v>3</v>
      </c>
      <c r="D464" t="s">
        <v>139</v>
      </c>
      <c r="E464" t="s">
        <v>43</v>
      </c>
      <c r="F464">
        <v>1</v>
      </c>
      <c r="G464">
        <v>10</v>
      </c>
      <c r="H464">
        <v>1</v>
      </c>
      <c r="I464">
        <v>1</v>
      </c>
      <c r="J464">
        <v>8</v>
      </c>
      <c r="K464" t="s">
        <v>37</v>
      </c>
      <c r="L464" t="s">
        <v>83</v>
      </c>
      <c r="M464" s="1" t="s">
        <v>45</v>
      </c>
      <c r="N464">
        <v>1.81</v>
      </c>
      <c r="O464" s="3">
        <v>2.3E-2</v>
      </c>
      <c r="P464" s="3">
        <v>0</v>
      </c>
      <c r="Q464" s="3">
        <v>0.61399999999999999</v>
      </c>
      <c r="R464" s="3">
        <v>0.85199999999999998</v>
      </c>
      <c r="S464" s="3">
        <v>0.47099999999999997</v>
      </c>
      <c r="T464" s="1" t="s">
        <v>75</v>
      </c>
      <c r="U464" s="5">
        <f t="shared" si="77"/>
        <v>2</v>
      </c>
      <c r="V464" s="5">
        <f t="shared" si="78"/>
        <v>2</v>
      </c>
      <c r="W464" s="5">
        <f t="shared" si="73"/>
        <v>2</v>
      </c>
      <c r="X464" s="5">
        <f t="shared" si="74"/>
        <v>2</v>
      </c>
      <c r="Y464" s="3">
        <v>0.61</v>
      </c>
      <c r="Z464" s="3">
        <v>0.53600000000000003</v>
      </c>
      <c r="AA464" s="3">
        <v>5.3999999999999999E-2</v>
      </c>
      <c r="AB464" s="3">
        <v>0.438</v>
      </c>
      <c r="AC464" s="3">
        <v>0.66700000000000004</v>
      </c>
      <c r="AD464" s="1" t="s">
        <v>234</v>
      </c>
      <c r="AE464" s="5">
        <f t="shared" si="75"/>
        <v>5</v>
      </c>
      <c r="AF464" s="5">
        <f t="shared" si="76"/>
        <v>10</v>
      </c>
      <c r="AG464">
        <v>100</v>
      </c>
      <c r="AH464">
        <v>1</v>
      </c>
      <c r="AI464">
        <v>0</v>
      </c>
      <c r="AJ464">
        <v>44</v>
      </c>
      <c r="AK464">
        <f t="shared" si="79"/>
        <v>56</v>
      </c>
      <c r="AL464">
        <v>27</v>
      </c>
      <c r="AM464">
        <v>17</v>
      </c>
      <c r="AN464">
        <v>3</v>
      </c>
      <c r="AO464" s="1" t="s">
        <v>235</v>
      </c>
    </row>
    <row r="465" spans="1:41" x14ac:dyDescent="0.35">
      <c r="A465" s="2">
        <v>42106</v>
      </c>
      <c r="B465" t="s">
        <v>196</v>
      </c>
      <c r="C465">
        <v>3</v>
      </c>
      <c r="D465" t="s">
        <v>139</v>
      </c>
      <c r="E465" t="s">
        <v>49</v>
      </c>
      <c r="F465">
        <v>1</v>
      </c>
      <c r="G465">
        <v>52</v>
      </c>
      <c r="H465">
        <v>1</v>
      </c>
      <c r="I465">
        <v>1</v>
      </c>
      <c r="K465" t="s">
        <v>37</v>
      </c>
      <c r="L465" t="s">
        <v>784</v>
      </c>
      <c r="M465" s="1" t="s">
        <v>573</v>
      </c>
      <c r="N465">
        <v>2.39</v>
      </c>
      <c r="O465" s="3">
        <v>4.9000000000000002E-2</v>
      </c>
      <c r="P465" s="3">
        <v>0</v>
      </c>
      <c r="Q465" s="3">
        <v>0.63400000000000001</v>
      </c>
      <c r="R465" s="3">
        <v>0.76900000000000002</v>
      </c>
      <c r="S465" s="3">
        <v>0.8</v>
      </c>
      <c r="T465" s="1" t="s">
        <v>57</v>
      </c>
      <c r="U465" s="5">
        <f t="shared" si="77"/>
        <v>0</v>
      </c>
      <c r="V465" s="5">
        <f t="shared" si="78"/>
        <v>0</v>
      </c>
      <c r="W465" s="5">
        <f t="shared" si="73"/>
        <v>0</v>
      </c>
      <c r="X465" s="5">
        <f t="shared" si="74"/>
        <v>0</v>
      </c>
      <c r="Y465" s="3">
        <v>0.65100000000000002</v>
      </c>
      <c r="Z465" s="3">
        <v>0.52400000000000002</v>
      </c>
      <c r="AA465" s="3">
        <v>7.0999999999999994E-2</v>
      </c>
      <c r="AB465" s="3">
        <v>0.42299999999999999</v>
      </c>
      <c r="AC465" s="3">
        <v>0.68799999999999994</v>
      </c>
      <c r="AD465" s="1" t="s">
        <v>76</v>
      </c>
      <c r="AE465" s="5">
        <f t="shared" si="75"/>
        <v>4</v>
      </c>
      <c r="AF465" s="5">
        <f t="shared" si="76"/>
        <v>5</v>
      </c>
      <c r="AG465">
        <v>83</v>
      </c>
      <c r="AH465">
        <v>2</v>
      </c>
      <c r="AI465">
        <v>0</v>
      </c>
      <c r="AJ465">
        <v>41</v>
      </c>
      <c r="AK465">
        <f t="shared" si="79"/>
        <v>42</v>
      </c>
      <c r="AL465">
        <v>26</v>
      </c>
      <c r="AM465">
        <v>15</v>
      </c>
      <c r="AN465">
        <v>3</v>
      </c>
      <c r="AO465" s="1" t="s">
        <v>226</v>
      </c>
    </row>
    <row r="466" spans="1:41" x14ac:dyDescent="0.35">
      <c r="A466" s="2">
        <v>42106</v>
      </c>
      <c r="B466" t="s">
        <v>196</v>
      </c>
      <c r="C466">
        <v>3</v>
      </c>
      <c r="D466" t="s">
        <v>139</v>
      </c>
      <c r="E466" t="s">
        <v>54</v>
      </c>
      <c r="F466">
        <v>1</v>
      </c>
      <c r="G466">
        <v>67</v>
      </c>
      <c r="H466">
        <v>1</v>
      </c>
      <c r="I466">
        <v>1</v>
      </c>
      <c r="J466" t="s">
        <v>203</v>
      </c>
      <c r="K466" t="s">
        <v>37</v>
      </c>
      <c r="L466" t="s">
        <v>620</v>
      </c>
      <c r="M466" s="1" t="s">
        <v>665</v>
      </c>
      <c r="N466">
        <v>1.74</v>
      </c>
      <c r="O466" s="3">
        <v>5.6000000000000001E-2</v>
      </c>
      <c r="P466" s="3">
        <v>3.6999999999999998E-2</v>
      </c>
      <c r="Q466" s="3">
        <v>0.53700000000000003</v>
      </c>
      <c r="R466" s="3">
        <v>0.79300000000000004</v>
      </c>
      <c r="S466" s="3">
        <v>0.64</v>
      </c>
      <c r="T466" s="1" t="s">
        <v>122</v>
      </c>
      <c r="U466" s="5">
        <f t="shared" si="77"/>
        <v>3</v>
      </c>
      <c r="V466" s="5">
        <f t="shared" si="78"/>
        <v>4</v>
      </c>
      <c r="W466" s="5">
        <f t="shared" si="73"/>
        <v>3</v>
      </c>
      <c r="X466" s="5">
        <f t="shared" si="74"/>
        <v>4</v>
      </c>
      <c r="Y466" s="3">
        <v>0.59499999999999997</v>
      </c>
      <c r="Z466" s="3">
        <v>0.48399999999999999</v>
      </c>
      <c r="AA466" s="3">
        <v>0</v>
      </c>
      <c r="AB466" s="3">
        <v>0.48599999999999999</v>
      </c>
      <c r="AC466" s="3">
        <v>0.48099999999999998</v>
      </c>
      <c r="AD466" s="1" t="s">
        <v>520</v>
      </c>
      <c r="AE466" s="5">
        <f t="shared" si="75"/>
        <v>4</v>
      </c>
      <c r="AF466" s="5">
        <f t="shared" si="76"/>
        <v>13</v>
      </c>
      <c r="AG466">
        <v>116</v>
      </c>
      <c r="AH466">
        <v>3</v>
      </c>
      <c r="AI466">
        <v>2</v>
      </c>
      <c r="AJ466">
        <v>54</v>
      </c>
      <c r="AK466">
        <f t="shared" si="79"/>
        <v>62</v>
      </c>
      <c r="AL466">
        <v>29</v>
      </c>
      <c r="AM466">
        <v>25</v>
      </c>
      <c r="AN466">
        <v>0</v>
      </c>
      <c r="AO466" s="1" t="s">
        <v>53</v>
      </c>
    </row>
    <row r="467" spans="1:41" x14ac:dyDescent="0.35">
      <c r="A467" s="2">
        <v>42088</v>
      </c>
      <c r="B467" t="s">
        <v>529</v>
      </c>
      <c r="C467">
        <v>3</v>
      </c>
      <c r="D467" t="s">
        <v>35</v>
      </c>
      <c r="E467" t="s">
        <v>61</v>
      </c>
      <c r="F467">
        <v>1</v>
      </c>
      <c r="G467">
        <v>4</v>
      </c>
      <c r="H467">
        <v>1</v>
      </c>
      <c r="I467">
        <v>1</v>
      </c>
      <c r="J467">
        <v>3</v>
      </c>
      <c r="K467" t="s">
        <v>37</v>
      </c>
      <c r="L467" t="s">
        <v>175</v>
      </c>
      <c r="M467" s="1" t="s">
        <v>814</v>
      </c>
      <c r="N467">
        <v>1.1200000000000001</v>
      </c>
      <c r="O467" s="3">
        <v>4.2999999999999997E-2</v>
      </c>
      <c r="P467" s="3">
        <v>4.2999999999999997E-2</v>
      </c>
      <c r="Q467" s="3">
        <v>0.62</v>
      </c>
      <c r="R467" s="3">
        <v>0.63200000000000001</v>
      </c>
      <c r="S467" s="3">
        <v>0.54300000000000004</v>
      </c>
      <c r="T467" s="1" t="s">
        <v>222</v>
      </c>
      <c r="U467" s="5">
        <f t="shared" si="77"/>
        <v>3</v>
      </c>
      <c r="V467" s="5">
        <f t="shared" si="78"/>
        <v>6</v>
      </c>
      <c r="W467" s="5">
        <f t="shared" si="73"/>
        <v>3</v>
      </c>
      <c r="X467" s="5">
        <f t="shared" si="74"/>
        <v>6</v>
      </c>
      <c r="Y467" s="3">
        <v>0.51800000000000002</v>
      </c>
      <c r="Z467" s="3">
        <v>0.44900000000000001</v>
      </c>
      <c r="AA467" s="3">
        <v>7.4999999999999997E-2</v>
      </c>
      <c r="AB467" s="3">
        <v>0.36499999999999999</v>
      </c>
      <c r="AC467" s="3">
        <v>0.56799999999999995</v>
      </c>
      <c r="AD467" s="1" t="s">
        <v>815</v>
      </c>
      <c r="AE467" s="5">
        <f t="shared" si="75"/>
        <v>5</v>
      </c>
      <c r="AF467" s="5">
        <f t="shared" si="76"/>
        <v>18</v>
      </c>
      <c r="AG467">
        <v>199</v>
      </c>
      <c r="AH467">
        <v>4</v>
      </c>
      <c r="AI467">
        <v>4</v>
      </c>
      <c r="AJ467">
        <v>92</v>
      </c>
      <c r="AK467">
        <f t="shared" si="79"/>
        <v>107</v>
      </c>
      <c r="AL467">
        <v>57</v>
      </c>
      <c r="AM467">
        <v>35</v>
      </c>
      <c r="AN467">
        <v>8</v>
      </c>
      <c r="AO467" s="1" t="s">
        <v>446</v>
      </c>
    </row>
    <row r="468" spans="1:41" x14ac:dyDescent="0.35">
      <c r="A468" s="2">
        <v>42088</v>
      </c>
      <c r="B468" t="s">
        <v>529</v>
      </c>
      <c r="C468">
        <v>3</v>
      </c>
      <c r="D468" t="s">
        <v>35</v>
      </c>
      <c r="E468" t="s">
        <v>36</v>
      </c>
      <c r="F468">
        <v>1</v>
      </c>
      <c r="G468">
        <v>24</v>
      </c>
      <c r="H468">
        <v>1</v>
      </c>
      <c r="I468">
        <v>1</v>
      </c>
      <c r="J468">
        <v>22</v>
      </c>
      <c r="K468" t="s">
        <v>37</v>
      </c>
      <c r="L468" t="s">
        <v>470</v>
      </c>
      <c r="M468" s="1" t="s">
        <v>816</v>
      </c>
      <c r="N468">
        <v>1.9</v>
      </c>
      <c r="O468" s="3">
        <v>0.17199999999999999</v>
      </c>
      <c r="P468" s="3">
        <v>1.7000000000000001E-2</v>
      </c>
      <c r="Q468" s="3">
        <v>0.621</v>
      </c>
      <c r="R468" s="3">
        <v>0.80600000000000005</v>
      </c>
      <c r="S468" s="3">
        <v>0.72699999999999998</v>
      </c>
      <c r="T468" s="1" t="s">
        <v>57</v>
      </c>
      <c r="U468" s="5">
        <f t="shared" si="77"/>
        <v>0</v>
      </c>
      <c r="V468" s="5">
        <f t="shared" si="78"/>
        <v>0</v>
      </c>
      <c r="W468" s="5">
        <f t="shared" si="73"/>
        <v>0</v>
      </c>
      <c r="X468" s="5">
        <f t="shared" si="74"/>
        <v>0</v>
      </c>
      <c r="Y468" s="3">
        <v>0.57099999999999995</v>
      </c>
      <c r="Z468" s="3">
        <v>0.42699999999999999</v>
      </c>
      <c r="AA468" s="3">
        <v>0.11</v>
      </c>
      <c r="AB468" s="3">
        <v>0.29099999999999998</v>
      </c>
      <c r="AC468" s="3">
        <v>0.70399999999999996</v>
      </c>
      <c r="AD468" s="1" t="s">
        <v>108</v>
      </c>
      <c r="AE468" s="5">
        <f t="shared" si="75"/>
        <v>2</v>
      </c>
      <c r="AF468" s="5">
        <f t="shared" si="76"/>
        <v>4</v>
      </c>
      <c r="AG468">
        <v>140</v>
      </c>
      <c r="AH468">
        <v>10</v>
      </c>
      <c r="AI468">
        <v>1</v>
      </c>
      <c r="AJ468">
        <v>58</v>
      </c>
      <c r="AK468">
        <f t="shared" si="79"/>
        <v>82</v>
      </c>
      <c r="AL468">
        <v>36</v>
      </c>
      <c r="AM468">
        <v>22</v>
      </c>
      <c r="AN468">
        <v>9</v>
      </c>
      <c r="AO468" s="1" t="s">
        <v>360</v>
      </c>
    </row>
    <row r="469" spans="1:41" x14ac:dyDescent="0.35">
      <c r="A469" s="2">
        <v>42088</v>
      </c>
      <c r="B469" t="s">
        <v>529</v>
      </c>
      <c r="C469">
        <v>3</v>
      </c>
      <c r="D469" t="s">
        <v>35</v>
      </c>
      <c r="E469" t="s">
        <v>43</v>
      </c>
      <c r="F469">
        <v>1</v>
      </c>
      <c r="G469">
        <v>7</v>
      </c>
      <c r="H469">
        <v>1</v>
      </c>
      <c r="I469">
        <v>1</v>
      </c>
      <c r="J469">
        <v>6</v>
      </c>
      <c r="K469" t="s">
        <v>37</v>
      </c>
      <c r="L469" t="s">
        <v>774</v>
      </c>
      <c r="M469" s="1" t="s">
        <v>362</v>
      </c>
      <c r="N469">
        <v>1.4</v>
      </c>
      <c r="O469" s="3">
        <v>3.1E-2</v>
      </c>
      <c r="P469" s="3">
        <v>6.3E-2</v>
      </c>
      <c r="Q469" s="3">
        <v>0.54700000000000004</v>
      </c>
      <c r="R469" s="3">
        <v>0.82899999999999996</v>
      </c>
      <c r="S469" s="3">
        <v>0.48299999999999998</v>
      </c>
      <c r="T469" s="1" t="s">
        <v>40</v>
      </c>
      <c r="U469" s="5">
        <f t="shared" si="77"/>
        <v>0</v>
      </c>
      <c r="V469" s="5">
        <f t="shared" si="78"/>
        <v>2</v>
      </c>
      <c r="W469" s="5">
        <f t="shared" si="73"/>
        <v>0</v>
      </c>
      <c r="X469" s="5">
        <f t="shared" si="74"/>
        <v>2</v>
      </c>
      <c r="Y469" s="3">
        <v>0.55000000000000004</v>
      </c>
      <c r="Z469" s="3">
        <v>0.45900000000000002</v>
      </c>
      <c r="AA469" s="3">
        <v>1.2E-2</v>
      </c>
      <c r="AB469" s="3">
        <v>0.41699999999999998</v>
      </c>
      <c r="AC469" s="3">
        <v>0.51400000000000001</v>
      </c>
      <c r="AD469" s="1" t="s">
        <v>186</v>
      </c>
      <c r="AE469" s="5">
        <f t="shared" si="75"/>
        <v>4</v>
      </c>
      <c r="AF469" s="5">
        <f t="shared" si="76"/>
        <v>7</v>
      </c>
      <c r="AG469">
        <v>149</v>
      </c>
      <c r="AH469">
        <v>2</v>
      </c>
      <c r="AI469">
        <v>4</v>
      </c>
      <c r="AJ469">
        <v>64</v>
      </c>
      <c r="AK469">
        <f t="shared" si="79"/>
        <v>85</v>
      </c>
      <c r="AL469">
        <v>35</v>
      </c>
      <c r="AM469">
        <v>29</v>
      </c>
      <c r="AN469">
        <v>1</v>
      </c>
      <c r="AO469" s="1" t="s">
        <v>93</v>
      </c>
    </row>
    <row r="470" spans="1:41" x14ac:dyDescent="0.35">
      <c r="A470" s="2">
        <v>42088</v>
      </c>
      <c r="B470" t="s">
        <v>529</v>
      </c>
      <c r="C470">
        <v>3</v>
      </c>
      <c r="D470" t="s">
        <v>35</v>
      </c>
      <c r="E470" t="s">
        <v>49</v>
      </c>
      <c r="F470">
        <v>1</v>
      </c>
      <c r="G470">
        <v>65</v>
      </c>
      <c r="H470">
        <v>1</v>
      </c>
      <c r="I470">
        <v>1</v>
      </c>
      <c r="K470" t="s">
        <v>37</v>
      </c>
      <c r="L470" t="s">
        <v>622</v>
      </c>
      <c r="M470" s="1" t="s">
        <v>817</v>
      </c>
      <c r="N470">
        <v>1.44</v>
      </c>
      <c r="O470" s="3">
        <v>0.112</v>
      </c>
      <c r="P470" s="3">
        <v>2.1999999999999999E-2</v>
      </c>
      <c r="Q470" s="3">
        <v>0.60699999999999998</v>
      </c>
      <c r="R470" s="3">
        <v>0.72199999999999998</v>
      </c>
      <c r="S470" s="3">
        <v>0.6</v>
      </c>
      <c r="T470" s="1" t="s">
        <v>250</v>
      </c>
      <c r="U470" s="5">
        <f t="shared" si="77"/>
        <v>6</v>
      </c>
      <c r="V470" s="5">
        <f t="shared" si="78"/>
        <v>9</v>
      </c>
      <c r="W470" s="5">
        <f t="shared" si="73"/>
        <v>6</v>
      </c>
      <c r="X470" s="5">
        <f t="shared" si="74"/>
        <v>9</v>
      </c>
      <c r="Y470" s="3">
        <v>0.57499999999999996</v>
      </c>
      <c r="Z470" s="3">
        <v>0.47099999999999997</v>
      </c>
      <c r="AA470" s="3">
        <v>1.2E-2</v>
      </c>
      <c r="AB470" s="3">
        <v>0.27700000000000002</v>
      </c>
      <c r="AC470" s="3">
        <v>0.71099999999999997</v>
      </c>
      <c r="AD470" s="1" t="s">
        <v>237</v>
      </c>
      <c r="AE470" s="5">
        <f t="shared" si="75"/>
        <v>7</v>
      </c>
      <c r="AF470" s="5">
        <f t="shared" si="76"/>
        <v>10</v>
      </c>
      <c r="AG470">
        <v>174</v>
      </c>
      <c r="AH470">
        <v>10</v>
      </c>
      <c r="AI470">
        <v>2</v>
      </c>
      <c r="AJ470">
        <v>89</v>
      </c>
      <c r="AK470">
        <f t="shared" si="79"/>
        <v>85</v>
      </c>
      <c r="AL470">
        <v>54</v>
      </c>
      <c r="AM470">
        <v>35</v>
      </c>
      <c r="AN470">
        <v>1</v>
      </c>
      <c r="AO470" s="1" t="s">
        <v>187</v>
      </c>
    </row>
    <row r="471" spans="1:41" x14ac:dyDescent="0.35">
      <c r="A471" s="2">
        <v>42088</v>
      </c>
      <c r="B471" t="s">
        <v>529</v>
      </c>
      <c r="C471">
        <v>3</v>
      </c>
      <c r="D471" t="s">
        <v>35</v>
      </c>
      <c r="E471" t="s">
        <v>54</v>
      </c>
      <c r="F471">
        <v>1</v>
      </c>
      <c r="G471">
        <v>84</v>
      </c>
      <c r="H471">
        <v>1</v>
      </c>
      <c r="I471">
        <v>1</v>
      </c>
      <c r="J471" t="s">
        <v>203</v>
      </c>
      <c r="K471" t="s">
        <v>37</v>
      </c>
      <c r="L471" t="s">
        <v>731</v>
      </c>
      <c r="M471" s="1" t="s">
        <v>818</v>
      </c>
      <c r="N471">
        <v>1.83</v>
      </c>
      <c r="O471" s="3">
        <v>9.6000000000000002E-2</v>
      </c>
      <c r="P471" s="3">
        <v>0</v>
      </c>
      <c r="Q471" s="3">
        <v>0.76900000000000002</v>
      </c>
      <c r="R471" s="3">
        <v>0.72499999999999998</v>
      </c>
      <c r="S471" s="3">
        <v>0.66700000000000004</v>
      </c>
      <c r="T471" s="1" t="s">
        <v>46</v>
      </c>
      <c r="U471" s="5">
        <f t="shared" si="77"/>
        <v>0</v>
      </c>
      <c r="V471" s="5">
        <f t="shared" si="78"/>
        <v>1</v>
      </c>
      <c r="W471" s="5">
        <f t="shared" si="73"/>
        <v>0</v>
      </c>
      <c r="X471" s="5">
        <f t="shared" si="74"/>
        <v>1</v>
      </c>
      <c r="Y471" s="3">
        <v>0.59699999999999998</v>
      </c>
      <c r="Z471" s="3">
        <v>0.52900000000000003</v>
      </c>
      <c r="AA471" s="3">
        <v>1.0999999999999999E-2</v>
      </c>
      <c r="AB471" s="3">
        <v>0.53100000000000003</v>
      </c>
      <c r="AC471" s="3">
        <v>0.52600000000000002</v>
      </c>
      <c r="AD471" s="1" t="s">
        <v>113</v>
      </c>
      <c r="AE471" s="5">
        <f t="shared" si="75"/>
        <v>5</v>
      </c>
      <c r="AF471" s="5">
        <f t="shared" si="76"/>
        <v>14</v>
      </c>
      <c r="AG471">
        <v>139</v>
      </c>
      <c r="AH471">
        <v>5</v>
      </c>
      <c r="AI471">
        <v>0</v>
      </c>
      <c r="AJ471">
        <v>52</v>
      </c>
      <c r="AK471">
        <f t="shared" si="79"/>
        <v>87</v>
      </c>
      <c r="AL471">
        <v>40</v>
      </c>
      <c r="AM471">
        <v>12</v>
      </c>
      <c r="AN471">
        <v>1</v>
      </c>
      <c r="AO471" s="1" t="s">
        <v>474</v>
      </c>
    </row>
    <row r="472" spans="1:41" x14ac:dyDescent="0.35">
      <c r="A472" s="2">
        <v>42088</v>
      </c>
      <c r="B472" t="s">
        <v>529</v>
      </c>
      <c r="C472">
        <v>3</v>
      </c>
      <c r="D472" t="s">
        <v>35</v>
      </c>
      <c r="E472" t="s">
        <v>128</v>
      </c>
      <c r="F472">
        <v>1</v>
      </c>
      <c r="G472">
        <v>41</v>
      </c>
      <c r="H472">
        <v>1</v>
      </c>
      <c r="I472">
        <v>1</v>
      </c>
      <c r="K472" t="s">
        <v>37</v>
      </c>
      <c r="L472" t="s">
        <v>625</v>
      </c>
      <c r="M472" s="1" t="s">
        <v>819</v>
      </c>
      <c r="N472">
        <v>1.41</v>
      </c>
      <c r="O472" s="3">
        <v>5.1999999999999998E-2</v>
      </c>
      <c r="P472" s="3">
        <v>2.5999999999999999E-2</v>
      </c>
      <c r="Q472" s="3">
        <v>0.68799999999999994</v>
      </c>
      <c r="R472" s="3">
        <v>0.66</v>
      </c>
      <c r="S472" s="3">
        <v>0.54200000000000004</v>
      </c>
      <c r="T472" s="1" t="s">
        <v>112</v>
      </c>
      <c r="U472" s="5">
        <f t="shared" si="77"/>
        <v>1</v>
      </c>
      <c r="V472" s="5">
        <f t="shared" si="78"/>
        <v>4</v>
      </c>
      <c r="W472" s="5">
        <f t="shared" si="73"/>
        <v>1</v>
      </c>
      <c r="X472" s="5">
        <f t="shared" si="74"/>
        <v>4</v>
      </c>
      <c r="Y472" s="3">
        <v>0.57399999999999995</v>
      </c>
      <c r="Z472" s="3">
        <v>0.53300000000000003</v>
      </c>
      <c r="AA472" s="3">
        <v>0</v>
      </c>
      <c r="AB472" s="3">
        <v>0.48</v>
      </c>
      <c r="AC472" s="3">
        <v>0.59499999999999997</v>
      </c>
      <c r="AD472" s="1" t="s">
        <v>418</v>
      </c>
      <c r="AE472" s="5">
        <f t="shared" si="75"/>
        <v>7</v>
      </c>
      <c r="AF472" s="5">
        <f t="shared" si="76"/>
        <v>19</v>
      </c>
      <c r="AG472">
        <v>169</v>
      </c>
      <c r="AH472">
        <v>4</v>
      </c>
      <c r="AI472">
        <v>2</v>
      </c>
      <c r="AJ472">
        <v>77</v>
      </c>
      <c r="AK472">
        <f t="shared" si="79"/>
        <v>92</v>
      </c>
      <c r="AL472">
        <v>53</v>
      </c>
      <c r="AM472">
        <v>24</v>
      </c>
      <c r="AN472">
        <v>0</v>
      </c>
      <c r="AO472" s="1" t="s">
        <v>556</v>
      </c>
    </row>
    <row r="473" spans="1:41" x14ac:dyDescent="0.35">
      <c r="A473" s="2">
        <v>42075</v>
      </c>
      <c r="B473" t="s">
        <v>536</v>
      </c>
      <c r="C473">
        <v>3</v>
      </c>
      <c r="D473" t="s">
        <v>35</v>
      </c>
      <c r="E473" t="s">
        <v>61</v>
      </c>
      <c r="F473">
        <v>1</v>
      </c>
      <c r="G473">
        <v>2</v>
      </c>
      <c r="H473">
        <v>1</v>
      </c>
      <c r="I473">
        <v>1</v>
      </c>
      <c r="J473">
        <v>2</v>
      </c>
      <c r="K473" t="s">
        <v>37</v>
      </c>
      <c r="L473" t="s">
        <v>435</v>
      </c>
      <c r="M473" s="1" t="s">
        <v>331</v>
      </c>
      <c r="N473">
        <v>1.31</v>
      </c>
      <c r="O473" s="3">
        <v>7.9000000000000001E-2</v>
      </c>
      <c r="P473" s="3">
        <v>0.05</v>
      </c>
      <c r="Q473" s="3">
        <v>0.60399999999999998</v>
      </c>
      <c r="R473" s="3">
        <v>0.77</v>
      </c>
      <c r="S473" s="3">
        <v>0.52500000000000002</v>
      </c>
      <c r="T473" s="1" t="s">
        <v>170</v>
      </c>
      <c r="U473" s="5">
        <f t="shared" si="77"/>
        <v>8</v>
      </c>
      <c r="V473" s="5">
        <f t="shared" si="78"/>
        <v>10</v>
      </c>
      <c r="W473" s="5">
        <f t="shared" si="73"/>
        <v>8</v>
      </c>
      <c r="X473" s="5">
        <f t="shared" si="74"/>
        <v>10</v>
      </c>
      <c r="Y473" s="3">
        <v>0.55300000000000005</v>
      </c>
      <c r="Z473" s="3">
        <v>0.42899999999999999</v>
      </c>
      <c r="AA473" s="3">
        <v>6.0999999999999999E-2</v>
      </c>
      <c r="AB473" s="3">
        <v>0.28100000000000003</v>
      </c>
      <c r="AC473" s="3">
        <v>0.63400000000000001</v>
      </c>
      <c r="AD473" s="1" t="s">
        <v>131</v>
      </c>
      <c r="AE473" s="5">
        <f t="shared" si="75"/>
        <v>5</v>
      </c>
      <c r="AF473" s="5">
        <f t="shared" si="76"/>
        <v>13</v>
      </c>
      <c r="AG473">
        <v>199</v>
      </c>
      <c r="AH473">
        <v>8</v>
      </c>
      <c r="AI473">
        <v>5</v>
      </c>
      <c r="AJ473">
        <v>101</v>
      </c>
      <c r="AK473">
        <f t="shared" si="79"/>
        <v>98</v>
      </c>
      <c r="AL473">
        <v>61</v>
      </c>
      <c r="AM473">
        <v>40</v>
      </c>
      <c r="AN473">
        <v>6</v>
      </c>
      <c r="AO473" s="1" t="s">
        <v>190</v>
      </c>
    </row>
    <row r="474" spans="1:41" x14ac:dyDescent="0.35">
      <c r="A474" s="2">
        <v>42075</v>
      </c>
      <c r="B474" t="s">
        <v>536</v>
      </c>
      <c r="C474">
        <v>3</v>
      </c>
      <c r="D474" t="s">
        <v>35</v>
      </c>
      <c r="E474" t="s">
        <v>36</v>
      </c>
      <c r="F474">
        <v>1</v>
      </c>
      <c r="G474">
        <v>4</v>
      </c>
      <c r="H474">
        <v>1</v>
      </c>
      <c r="I474">
        <v>1</v>
      </c>
      <c r="J474">
        <v>4</v>
      </c>
      <c r="K474" t="s">
        <v>37</v>
      </c>
      <c r="L474" t="s">
        <v>175</v>
      </c>
      <c r="M474" s="1" t="s">
        <v>771</v>
      </c>
      <c r="N474">
        <v>1.47</v>
      </c>
      <c r="O474" s="3">
        <v>1.7999999999999999E-2</v>
      </c>
      <c r="P474" s="3">
        <v>3.5999999999999997E-2</v>
      </c>
      <c r="Q474" s="3">
        <v>0.58199999999999996</v>
      </c>
      <c r="R474" s="3">
        <v>0.625</v>
      </c>
      <c r="S474" s="3">
        <v>0.69599999999999995</v>
      </c>
      <c r="T474" s="1" t="s">
        <v>88</v>
      </c>
      <c r="U474" s="5">
        <f t="shared" si="77"/>
        <v>2</v>
      </c>
      <c r="V474" s="5">
        <f t="shared" si="78"/>
        <v>3</v>
      </c>
      <c r="W474" s="5">
        <f t="shared" si="73"/>
        <v>2</v>
      </c>
      <c r="X474" s="5">
        <f t="shared" si="74"/>
        <v>3</v>
      </c>
      <c r="Y474" s="3">
        <v>0.58199999999999996</v>
      </c>
      <c r="Z474" s="3">
        <v>0.50900000000000001</v>
      </c>
      <c r="AA474" s="3">
        <v>3.5999999999999997E-2</v>
      </c>
      <c r="AB474" s="3">
        <v>0.5</v>
      </c>
      <c r="AC474" s="3">
        <v>0.51700000000000002</v>
      </c>
      <c r="AD474" s="1" t="s">
        <v>136</v>
      </c>
      <c r="AE474" s="5">
        <f t="shared" si="75"/>
        <v>4</v>
      </c>
      <c r="AF474" s="5">
        <f t="shared" si="76"/>
        <v>6</v>
      </c>
      <c r="AG474">
        <v>110</v>
      </c>
      <c r="AH474">
        <v>1</v>
      </c>
      <c r="AI474">
        <v>2</v>
      </c>
      <c r="AJ474">
        <v>55</v>
      </c>
      <c r="AK474">
        <f t="shared" si="79"/>
        <v>55</v>
      </c>
      <c r="AL474">
        <v>32</v>
      </c>
      <c r="AM474">
        <v>23</v>
      </c>
      <c r="AN474">
        <v>2</v>
      </c>
      <c r="AO474" s="1" t="s">
        <v>72</v>
      </c>
    </row>
    <row r="475" spans="1:41" x14ac:dyDescent="0.35">
      <c r="A475" s="2">
        <v>42075</v>
      </c>
      <c r="B475" t="s">
        <v>536</v>
      </c>
      <c r="C475">
        <v>3</v>
      </c>
      <c r="D475" t="s">
        <v>35</v>
      </c>
      <c r="E475" t="s">
        <v>43</v>
      </c>
      <c r="F475">
        <v>1</v>
      </c>
      <c r="G475">
        <v>35</v>
      </c>
      <c r="H475">
        <v>1</v>
      </c>
      <c r="I475">
        <v>1</v>
      </c>
      <c r="J475">
        <v>32</v>
      </c>
      <c r="K475" t="s">
        <v>37</v>
      </c>
      <c r="L475" t="s">
        <v>534</v>
      </c>
      <c r="M475" s="1" t="s">
        <v>176</v>
      </c>
      <c r="U475" s="5">
        <f t="shared" si="77"/>
        <v>0</v>
      </c>
      <c r="V475" s="5">
        <f t="shared" si="78"/>
        <v>0</v>
      </c>
      <c r="AK475">
        <f t="shared" si="79"/>
        <v>0</v>
      </c>
    </row>
    <row r="476" spans="1:41" x14ac:dyDescent="0.35">
      <c r="A476" s="2">
        <v>42075</v>
      </c>
      <c r="B476" t="s">
        <v>536</v>
      </c>
      <c r="C476">
        <v>3</v>
      </c>
      <c r="D476" t="s">
        <v>35</v>
      </c>
      <c r="E476" t="s">
        <v>49</v>
      </c>
      <c r="F476">
        <v>1</v>
      </c>
      <c r="G476">
        <v>20</v>
      </c>
      <c r="H476">
        <v>1</v>
      </c>
      <c r="I476">
        <v>1</v>
      </c>
      <c r="J476">
        <v>18</v>
      </c>
      <c r="K476" t="s">
        <v>37</v>
      </c>
      <c r="L476" t="s">
        <v>470</v>
      </c>
      <c r="M476" s="1" t="s">
        <v>680</v>
      </c>
      <c r="N476">
        <v>1.24</v>
      </c>
      <c r="O476" s="3">
        <v>0.10299999999999999</v>
      </c>
      <c r="P476" s="3">
        <v>1.4999999999999999E-2</v>
      </c>
      <c r="Q476" s="3">
        <v>0.67600000000000005</v>
      </c>
      <c r="R476" s="3">
        <v>0.82599999999999996</v>
      </c>
      <c r="S476" s="3">
        <v>0.63600000000000001</v>
      </c>
      <c r="T476" s="1" t="s">
        <v>75</v>
      </c>
      <c r="U476" s="5">
        <f t="shared" si="77"/>
        <v>2</v>
      </c>
      <c r="V476" s="5">
        <f t="shared" si="78"/>
        <v>2</v>
      </c>
      <c r="W476" s="5">
        <f t="shared" ref="W476:W478" si="80">_xlfn.NUMBERVALUE(LEFT(T476, FIND( "/", T476) - 1))</f>
        <v>2</v>
      </c>
      <c r="X476" s="5">
        <f t="shared" ref="X476:X478" si="81">_xlfn.NUMBERVALUE(RIGHT(T476, LEN(T476) - FIND( "/", T476)))</f>
        <v>2</v>
      </c>
      <c r="Y476" s="3">
        <v>0.53400000000000003</v>
      </c>
      <c r="Z476" s="3">
        <v>0.29199999999999998</v>
      </c>
      <c r="AA476" s="3">
        <v>0.123</v>
      </c>
      <c r="AB476" s="3">
        <v>0.23499999999999999</v>
      </c>
      <c r="AC476" s="3">
        <v>0.5</v>
      </c>
      <c r="AD476" s="1" t="s">
        <v>70</v>
      </c>
      <c r="AE476" s="5">
        <f t="shared" ref="AE476:AE478" si="82">_xlfn.NUMBERVALUE(LEFT(AD476, FIND( "/", AD476) - 1))</f>
        <v>1</v>
      </c>
      <c r="AF476" s="5">
        <f t="shared" ref="AF476:AF478" si="83">_xlfn.NUMBERVALUE(RIGHT(AD476, LEN(AD476) - FIND( "/", AD476)))</f>
        <v>2</v>
      </c>
      <c r="AG476">
        <v>133</v>
      </c>
      <c r="AH476">
        <v>7</v>
      </c>
      <c r="AI476">
        <v>1</v>
      </c>
      <c r="AJ476">
        <v>68</v>
      </c>
      <c r="AK476">
        <f t="shared" si="79"/>
        <v>65</v>
      </c>
      <c r="AL476">
        <v>46</v>
      </c>
      <c r="AM476">
        <v>22</v>
      </c>
      <c r="AN476">
        <v>8</v>
      </c>
      <c r="AO476" s="1" t="s">
        <v>308</v>
      </c>
    </row>
    <row r="477" spans="1:41" x14ac:dyDescent="0.35">
      <c r="A477" s="2">
        <v>42075</v>
      </c>
      <c r="B477" t="s">
        <v>536</v>
      </c>
      <c r="C477">
        <v>3</v>
      </c>
      <c r="D477" t="s">
        <v>35</v>
      </c>
      <c r="E477" t="s">
        <v>54</v>
      </c>
      <c r="F477">
        <v>1</v>
      </c>
      <c r="G477">
        <v>68</v>
      </c>
      <c r="H477">
        <v>1</v>
      </c>
      <c r="I477">
        <v>1</v>
      </c>
      <c r="K477" t="s">
        <v>37</v>
      </c>
      <c r="L477" t="s">
        <v>620</v>
      </c>
      <c r="M477" s="1" t="s">
        <v>397</v>
      </c>
      <c r="N477">
        <v>1.48</v>
      </c>
      <c r="O477" s="3">
        <v>1.6E-2</v>
      </c>
      <c r="P477" s="3">
        <v>4.8000000000000001E-2</v>
      </c>
      <c r="Q477" s="3">
        <v>0.59699999999999998</v>
      </c>
      <c r="R477" s="3">
        <v>0.78400000000000003</v>
      </c>
      <c r="S477" s="3">
        <v>0.6</v>
      </c>
      <c r="T477" s="1" t="s">
        <v>71</v>
      </c>
      <c r="U477" s="5">
        <f t="shared" si="77"/>
        <v>3</v>
      </c>
      <c r="V477" s="5">
        <f t="shared" si="78"/>
        <v>5</v>
      </c>
      <c r="W477" s="5">
        <f t="shared" si="80"/>
        <v>3</v>
      </c>
      <c r="X477" s="5">
        <f t="shared" si="81"/>
        <v>5</v>
      </c>
      <c r="Y477" s="3">
        <v>0.57499999999999996</v>
      </c>
      <c r="Z477" s="3">
        <v>0.43099999999999999</v>
      </c>
      <c r="AA477" s="3">
        <v>3.4000000000000002E-2</v>
      </c>
      <c r="AB477" s="3">
        <v>0.35899999999999999</v>
      </c>
      <c r="AC477" s="3">
        <v>0.57899999999999996</v>
      </c>
      <c r="AD477" s="1" t="s">
        <v>154</v>
      </c>
      <c r="AE477" s="5">
        <f t="shared" si="82"/>
        <v>4</v>
      </c>
      <c r="AF477" s="5">
        <f t="shared" si="83"/>
        <v>9</v>
      </c>
      <c r="AG477">
        <v>120</v>
      </c>
      <c r="AH477">
        <v>1</v>
      </c>
      <c r="AI477">
        <v>3</v>
      </c>
      <c r="AJ477">
        <v>62</v>
      </c>
      <c r="AK477">
        <f t="shared" si="79"/>
        <v>58</v>
      </c>
      <c r="AL477">
        <v>37</v>
      </c>
      <c r="AM477">
        <v>25</v>
      </c>
      <c r="AN477">
        <v>2</v>
      </c>
      <c r="AO477" s="1" t="s">
        <v>440</v>
      </c>
    </row>
    <row r="478" spans="1:41" x14ac:dyDescent="0.35">
      <c r="A478" s="2">
        <v>42075</v>
      </c>
      <c r="B478" t="s">
        <v>536</v>
      </c>
      <c r="C478">
        <v>3</v>
      </c>
      <c r="D478" t="s">
        <v>35</v>
      </c>
      <c r="E478" t="s">
        <v>128</v>
      </c>
      <c r="F478">
        <v>1</v>
      </c>
      <c r="G478">
        <v>61</v>
      </c>
      <c r="H478">
        <v>1</v>
      </c>
      <c r="I478">
        <v>1</v>
      </c>
      <c r="K478" t="s">
        <v>37</v>
      </c>
      <c r="L478" t="s">
        <v>820</v>
      </c>
      <c r="M478" s="1" t="s">
        <v>100</v>
      </c>
      <c r="N478">
        <v>2.73</v>
      </c>
      <c r="O478" s="3">
        <v>0.154</v>
      </c>
      <c r="P478" s="3">
        <v>2.5999999999999999E-2</v>
      </c>
      <c r="Q478" s="3">
        <v>0.74399999999999999</v>
      </c>
      <c r="R478" s="3">
        <v>0.82799999999999996</v>
      </c>
      <c r="S478" s="3">
        <v>0.8</v>
      </c>
      <c r="T478" s="1" t="s">
        <v>57</v>
      </c>
      <c r="U478" s="5">
        <f t="shared" si="77"/>
        <v>0</v>
      </c>
      <c r="V478" s="5">
        <f t="shared" si="78"/>
        <v>0</v>
      </c>
      <c r="W478" s="5">
        <f t="shared" si="80"/>
        <v>0</v>
      </c>
      <c r="X478" s="5">
        <f t="shared" si="81"/>
        <v>0</v>
      </c>
      <c r="Y478" s="3">
        <v>0.63300000000000001</v>
      </c>
      <c r="Z478" s="3">
        <v>0.49</v>
      </c>
      <c r="AA478" s="3">
        <v>5.8999999999999997E-2</v>
      </c>
      <c r="AB478" s="3">
        <v>0.28999999999999998</v>
      </c>
      <c r="AC478" s="3">
        <v>0.8</v>
      </c>
      <c r="AD478" s="1" t="s">
        <v>76</v>
      </c>
      <c r="AE478" s="5">
        <f t="shared" si="82"/>
        <v>4</v>
      </c>
      <c r="AF478" s="5">
        <f t="shared" si="83"/>
        <v>5</v>
      </c>
      <c r="AG478">
        <v>90</v>
      </c>
      <c r="AH478">
        <v>6</v>
      </c>
      <c r="AI478">
        <v>1</v>
      </c>
      <c r="AJ478">
        <v>39</v>
      </c>
      <c r="AK478">
        <f t="shared" si="79"/>
        <v>51</v>
      </c>
      <c r="AL478">
        <v>29</v>
      </c>
      <c r="AM478">
        <v>10</v>
      </c>
      <c r="AN478">
        <v>3</v>
      </c>
      <c r="AO478" s="1" t="s">
        <v>411</v>
      </c>
    </row>
    <row r="479" spans="1:41" x14ac:dyDescent="0.35">
      <c r="A479" s="2">
        <v>42069</v>
      </c>
      <c r="B479" t="s">
        <v>821</v>
      </c>
      <c r="C479">
        <v>3</v>
      </c>
      <c r="D479" t="s">
        <v>35</v>
      </c>
      <c r="E479" t="s">
        <v>98</v>
      </c>
      <c r="F479">
        <v>1</v>
      </c>
      <c r="G479">
        <v>158</v>
      </c>
      <c r="H479">
        <v>1</v>
      </c>
      <c r="K479" t="s">
        <v>37</v>
      </c>
      <c r="L479" t="s">
        <v>822</v>
      </c>
      <c r="M479" s="1" t="s">
        <v>310</v>
      </c>
      <c r="U479" s="5">
        <f t="shared" si="77"/>
        <v>0</v>
      </c>
      <c r="V479" s="5">
        <f t="shared" si="78"/>
        <v>0</v>
      </c>
      <c r="AK479">
        <f t="shared" si="79"/>
        <v>0</v>
      </c>
    </row>
    <row r="480" spans="1:41" x14ac:dyDescent="0.35">
      <c r="A480" s="2">
        <v>42058</v>
      </c>
      <c r="B480" t="s">
        <v>202</v>
      </c>
      <c r="C480">
        <v>3</v>
      </c>
      <c r="D480" t="s">
        <v>35</v>
      </c>
      <c r="E480" t="s">
        <v>61</v>
      </c>
      <c r="F480">
        <v>1</v>
      </c>
      <c r="G480">
        <v>2</v>
      </c>
      <c r="H480">
        <v>0</v>
      </c>
      <c r="I480">
        <v>1</v>
      </c>
      <c r="J480">
        <v>2</v>
      </c>
      <c r="K480" t="s">
        <v>435</v>
      </c>
      <c r="L480" t="s">
        <v>37</v>
      </c>
      <c r="M480" s="1" t="s">
        <v>478</v>
      </c>
      <c r="N480">
        <v>0.92</v>
      </c>
      <c r="O480" s="3">
        <v>1.6E-2</v>
      </c>
      <c r="P480" s="3">
        <v>3.2000000000000001E-2</v>
      </c>
      <c r="Q480" s="3">
        <v>0.629</v>
      </c>
      <c r="R480" s="3">
        <v>0.69199999999999995</v>
      </c>
      <c r="S480" s="3">
        <v>0.52200000000000002</v>
      </c>
      <c r="T480" s="1" t="s">
        <v>40</v>
      </c>
      <c r="U480" s="5">
        <f t="shared" si="77"/>
        <v>0</v>
      </c>
      <c r="V480" s="5">
        <f t="shared" si="78"/>
        <v>2</v>
      </c>
      <c r="W480" s="5">
        <f t="shared" ref="W480:W494" si="84">_xlfn.NUMBERVALUE(LEFT(T480, FIND( "/", T480) - 1))</f>
        <v>0</v>
      </c>
      <c r="X480" s="5">
        <f t="shared" ref="X480:X494" si="85">_xlfn.NUMBERVALUE(RIGHT(T480, LEN(T480) - FIND( "/", T480)))</f>
        <v>2</v>
      </c>
      <c r="Y480" s="3">
        <v>0.46800000000000003</v>
      </c>
      <c r="Z480" s="3">
        <v>0.34200000000000003</v>
      </c>
      <c r="AA480" s="3">
        <v>0.152</v>
      </c>
      <c r="AB480" s="3">
        <v>0.19600000000000001</v>
      </c>
      <c r="AC480" s="3">
        <v>0.60699999999999998</v>
      </c>
      <c r="AD480" s="1" t="s">
        <v>823</v>
      </c>
      <c r="AE480" s="5">
        <f t="shared" ref="AE480:AE494" si="86">_xlfn.NUMBERVALUE(LEFT(AD480, FIND( "/", AD480) - 1))</f>
        <v>0</v>
      </c>
      <c r="AF480" s="5">
        <f t="shared" ref="AF480:AF494" si="87">_xlfn.NUMBERVALUE(RIGHT(AD480, LEN(AD480) - FIND( "/", AD480)))</f>
        <v>7</v>
      </c>
      <c r="AG480">
        <v>141</v>
      </c>
      <c r="AH480">
        <v>1</v>
      </c>
      <c r="AI480">
        <v>2</v>
      </c>
      <c r="AJ480">
        <v>62</v>
      </c>
      <c r="AK480">
        <f t="shared" si="79"/>
        <v>79</v>
      </c>
      <c r="AL480">
        <v>39</v>
      </c>
      <c r="AM480">
        <v>23</v>
      </c>
      <c r="AN480">
        <v>12</v>
      </c>
      <c r="AO480" s="1" t="s">
        <v>409</v>
      </c>
    </row>
    <row r="481" spans="1:41" x14ac:dyDescent="0.35">
      <c r="A481" s="2">
        <v>42058</v>
      </c>
      <c r="B481" t="s">
        <v>202</v>
      </c>
      <c r="C481">
        <v>3</v>
      </c>
      <c r="D481" t="s">
        <v>35</v>
      </c>
      <c r="E481" t="s">
        <v>36</v>
      </c>
      <c r="F481">
        <v>1</v>
      </c>
      <c r="G481">
        <v>8</v>
      </c>
      <c r="H481">
        <v>1</v>
      </c>
      <c r="I481">
        <v>1</v>
      </c>
      <c r="J481">
        <v>4</v>
      </c>
      <c r="K481" t="s">
        <v>37</v>
      </c>
      <c r="L481" t="s">
        <v>645</v>
      </c>
      <c r="M481" s="1" t="s">
        <v>824</v>
      </c>
      <c r="N481">
        <v>1.23</v>
      </c>
      <c r="O481" s="3">
        <v>4.7E-2</v>
      </c>
      <c r="P481" s="3">
        <v>1.2E-2</v>
      </c>
      <c r="Q481" s="3">
        <v>0.63500000000000001</v>
      </c>
      <c r="R481" s="3">
        <v>0.72199999999999998</v>
      </c>
      <c r="S481" s="3">
        <v>0.45200000000000001</v>
      </c>
      <c r="T481" s="1" t="s">
        <v>63</v>
      </c>
      <c r="U481" s="5">
        <f t="shared" si="77"/>
        <v>2</v>
      </c>
      <c r="V481" s="5">
        <f t="shared" si="78"/>
        <v>5</v>
      </c>
      <c r="W481" s="5">
        <f t="shared" si="84"/>
        <v>2</v>
      </c>
      <c r="X481" s="5">
        <f t="shared" si="85"/>
        <v>5</v>
      </c>
      <c r="Y481" s="3">
        <v>0.54600000000000004</v>
      </c>
      <c r="Z481" s="3">
        <v>0.46200000000000002</v>
      </c>
      <c r="AA481" s="3">
        <v>5.0999999999999997E-2</v>
      </c>
      <c r="AB481" s="3">
        <v>0.40500000000000003</v>
      </c>
      <c r="AC481" s="3">
        <v>0.52800000000000002</v>
      </c>
      <c r="AD481" s="1" t="s">
        <v>267</v>
      </c>
      <c r="AE481" s="5">
        <f t="shared" si="86"/>
        <v>6</v>
      </c>
      <c r="AF481" s="5">
        <f t="shared" si="87"/>
        <v>10</v>
      </c>
      <c r="AG481">
        <v>163</v>
      </c>
      <c r="AH481">
        <v>4</v>
      </c>
      <c r="AI481">
        <v>1</v>
      </c>
      <c r="AJ481">
        <v>85</v>
      </c>
      <c r="AK481">
        <f t="shared" si="79"/>
        <v>78</v>
      </c>
      <c r="AL481">
        <v>54</v>
      </c>
      <c r="AM481">
        <v>31</v>
      </c>
      <c r="AN481">
        <v>4</v>
      </c>
      <c r="AO481" s="1" t="s">
        <v>508</v>
      </c>
    </row>
    <row r="482" spans="1:41" x14ac:dyDescent="0.35">
      <c r="A482" s="2">
        <v>42058</v>
      </c>
      <c r="B482" t="s">
        <v>202</v>
      </c>
      <c r="C482">
        <v>3</v>
      </c>
      <c r="D482" t="s">
        <v>35</v>
      </c>
      <c r="E482" t="s">
        <v>43</v>
      </c>
      <c r="F482">
        <v>1</v>
      </c>
      <c r="G482">
        <v>104</v>
      </c>
      <c r="H482">
        <v>1</v>
      </c>
      <c r="I482">
        <v>1</v>
      </c>
      <c r="J482" t="s">
        <v>203</v>
      </c>
      <c r="K482" t="s">
        <v>37</v>
      </c>
      <c r="L482" t="s">
        <v>825</v>
      </c>
      <c r="M482" s="1" t="s">
        <v>79</v>
      </c>
      <c r="N482">
        <v>2.2400000000000002</v>
      </c>
      <c r="O482" s="3">
        <v>0.16700000000000001</v>
      </c>
      <c r="P482" s="3">
        <v>2.4E-2</v>
      </c>
      <c r="Q482" s="3">
        <v>0.64300000000000002</v>
      </c>
      <c r="R482" s="3">
        <v>0.85199999999999998</v>
      </c>
      <c r="S482" s="3">
        <v>0.53300000000000003</v>
      </c>
      <c r="T482" s="1" t="s">
        <v>179</v>
      </c>
      <c r="U482" s="5">
        <f t="shared" si="77"/>
        <v>3</v>
      </c>
      <c r="V482" s="5">
        <f t="shared" si="78"/>
        <v>3</v>
      </c>
      <c r="W482" s="5">
        <f t="shared" si="84"/>
        <v>3</v>
      </c>
      <c r="X482" s="5">
        <f t="shared" si="85"/>
        <v>3</v>
      </c>
      <c r="Y482" s="3">
        <v>0.66300000000000003</v>
      </c>
      <c r="Z482" s="3">
        <v>0.58499999999999996</v>
      </c>
      <c r="AA482" s="3">
        <v>7.2999999999999995E-2</v>
      </c>
      <c r="AB482" s="3">
        <v>0.375</v>
      </c>
      <c r="AC482" s="3">
        <v>0.88200000000000001</v>
      </c>
      <c r="AD482" s="1" t="s">
        <v>162</v>
      </c>
      <c r="AE482" s="5">
        <f t="shared" si="86"/>
        <v>5</v>
      </c>
      <c r="AF482" s="5">
        <f t="shared" si="87"/>
        <v>7</v>
      </c>
      <c r="AG482">
        <v>83</v>
      </c>
      <c r="AH482">
        <v>7</v>
      </c>
      <c r="AI482">
        <v>1</v>
      </c>
      <c r="AJ482">
        <v>42</v>
      </c>
      <c r="AK482">
        <f t="shared" si="79"/>
        <v>41</v>
      </c>
      <c r="AL482">
        <v>27</v>
      </c>
      <c r="AM482">
        <v>15</v>
      </c>
      <c r="AN482">
        <v>3</v>
      </c>
      <c r="AO482" s="1" t="s">
        <v>826</v>
      </c>
    </row>
    <row r="483" spans="1:41" x14ac:dyDescent="0.35">
      <c r="A483" s="2">
        <v>42058</v>
      </c>
      <c r="B483" t="s">
        <v>202</v>
      </c>
      <c r="C483">
        <v>3</v>
      </c>
      <c r="D483" t="s">
        <v>35</v>
      </c>
      <c r="E483" t="s">
        <v>49</v>
      </c>
      <c r="F483">
        <v>1</v>
      </c>
      <c r="G483">
        <v>107</v>
      </c>
      <c r="H483">
        <v>1</v>
      </c>
      <c r="I483">
        <v>1</v>
      </c>
      <c r="K483" t="s">
        <v>37</v>
      </c>
      <c r="L483" t="s">
        <v>827</v>
      </c>
      <c r="M483" s="1" t="s">
        <v>431</v>
      </c>
      <c r="N483">
        <v>2.0699999999999998</v>
      </c>
      <c r="O483" s="3">
        <v>2.3E-2</v>
      </c>
      <c r="P483" s="3">
        <v>0</v>
      </c>
      <c r="Q483" s="3">
        <v>0.65100000000000002</v>
      </c>
      <c r="R483" s="3">
        <v>0.75</v>
      </c>
      <c r="S483" s="3">
        <v>0.73299999999999998</v>
      </c>
      <c r="T483" s="1" t="s">
        <v>57</v>
      </c>
      <c r="U483" s="5">
        <f t="shared" si="77"/>
        <v>0</v>
      </c>
      <c r="V483" s="5">
        <f t="shared" si="78"/>
        <v>0</v>
      </c>
      <c r="W483" s="5">
        <f t="shared" si="84"/>
        <v>0</v>
      </c>
      <c r="X483" s="5">
        <f t="shared" si="85"/>
        <v>0</v>
      </c>
      <c r="Y483" s="3">
        <v>0.63</v>
      </c>
      <c r="Z483" s="3">
        <v>0.53100000000000003</v>
      </c>
      <c r="AA483" s="3">
        <v>4.1000000000000002E-2</v>
      </c>
      <c r="AB483" s="3">
        <v>0.40699999999999997</v>
      </c>
      <c r="AC483" s="3">
        <v>0.68200000000000005</v>
      </c>
      <c r="AD483" s="1" t="s">
        <v>165</v>
      </c>
      <c r="AE483" s="5">
        <f t="shared" si="86"/>
        <v>4</v>
      </c>
      <c r="AF483" s="5">
        <f t="shared" si="87"/>
        <v>10</v>
      </c>
      <c r="AG483">
        <v>92</v>
      </c>
      <c r="AH483">
        <v>1</v>
      </c>
      <c r="AI483">
        <v>0</v>
      </c>
      <c r="AJ483">
        <v>43</v>
      </c>
      <c r="AK483">
        <f t="shared" si="79"/>
        <v>49</v>
      </c>
      <c r="AL483">
        <v>28</v>
      </c>
      <c r="AM483">
        <v>15</v>
      </c>
      <c r="AN483">
        <v>2</v>
      </c>
      <c r="AO483" s="1" t="s">
        <v>411</v>
      </c>
    </row>
    <row r="484" spans="1:41" x14ac:dyDescent="0.35">
      <c r="A484" s="2">
        <v>42058</v>
      </c>
      <c r="B484" t="s">
        <v>202</v>
      </c>
      <c r="C484">
        <v>3</v>
      </c>
      <c r="D484" t="s">
        <v>35</v>
      </c>
      <c r="E484" t="s">
        <v>54</v>
      </c>
      <c r="F484">
        <v>1</v>
      </c>
      <c r="G484">
        <v>63</v>
      </c>
      <c r="H484">
        <v>1</v>
      </c>
      <c r="I484">
        <v>1</v>
      </c>
      <c r="K484" t="s">
        <v>37</v>
      </c>
      <c r="L484" t="s">
        <v>91</v>
      </c>
      <c r="M484" s="1" t="s">
        <v>537</v>
      </c>
      <c r="N484">
        <v>1.38</v>
      </c>
      <c r="O484" s="3">
        <v>8.8999999999999996E-2</v>
      </c>
      <c r="P484" s="3">
        <v>3.5999999999999997E-2</v>
      </c>
      <c r="Q484" s="3">
        <v>0.5</v>
      </c>
      <c r="R484" s="3">
        <v>0.78600000000000003</v>
      </c>
      <c r="S484" s="3">
        <v>0.60699999999999998</v>
      </c>
      <c r="T484" s="1" t="s">
        <v>88</v>
      </c>
      <c r="U484" s="5">
        <f t="shared" si="77"/>
        <v>2</v>
      </c>
      <c r="V484" s="5">
        <f t="shared" si="78"/>
        <v>3</v>
      </c>
      <c r="W484" s="5">
        <f t="shared" si="84"/>
        <v>2</v>
      </c>
      <c r="X484" s="5">
        <f t="shared" si="85"/>
        <v>3</v>
      </c>
      <c r="Y484" s="3">
        <v>0.55100000000000005</v>
      </c>
      <c r="Z484" s="3">
        <v>0.41899999999999998</v>
      </c>
      <c r="AA484" s="3">
        <v>3.2000000000000001E-2</v>
      </c>
      <c r="AB484" s="3">
        <v>0.188</v>
      </c>
      <c r="AC484" s="3">
        <v>0.66700000000000004</v>
      </c>
      <c r="AD484" s="1" t="s">
        <v>122</v>
      </c>
      <c r="AE484" s="5">
        <f t="shared" si="86"/>
        <v>3</v>
      </c>
      <c r="AF484" s="5">
        <f t="shared" si="87"/>
        <v>4</v>
      </c>
      <c r="AG484">
        <v>118</v>
      </c>
      <c r="AH484">
        <v>5</v>
      </c>
      <c r="AI484">
        <v>2</v>
      </c>
      <c r="AJ484">
        <v>56</v>
      </c>
      <c r="AK484">
        <f t="shared" si="79"/>
        <v>62</v>
      </c>
      <c r="AL484">
        <v>28</v>
      </c>
      <c r="AM484">
        <v>28</v>
      </c>
      <c r="AN484">
        <v>2</v>
      </c>
      <c r="AO484" s="1" t="s">
        <v>369</v>
      </c>
    </row>
    <row r="485" spans="1:41" x14ac:dyDescent="0.35">
      <c r="A485" s="2">
        <v>42023</v>
      </c>
      <c r="B485" t="s">
        <v>346</v>
      </c>
      <c r="C485">
        <v>5</v>
      </c>
      <c r="D485" t="s">
        <v>35</v>
      </c>
      <c r="E485" t="s">
        <v>61</v>
      </c>
      <c r="F485">
        <v>1</v>
      </c>
      <c r="G485">
        <v>6</v>
      </c>
      <c r="H485">
        <v>1</v>
      </c>
      <c r="I485">
        <v>1</v>
      </c>
      <c r="J485">
        <v>6</v>
      </c>
      <c r="K485" t="s">
        <v>37</v>
      </c>
      <c r="L485" t="s">
        <v>175</v>
      </c>
      <c r="M485" s="1" t="s">
        <v>828</v>
      </c>
      <c r="N485">
        <v>1.1499999999999999</v>
      </c>
      <c r="O485" s="3">
        <v>6.6000000000000003E-2</v>
      </c>
      <c r="P485" s="3">
        <v>7.0000000000000001E-3</v>
      </c>
      <c r="Q485" s="3">
        <v>0.59599999999999997</v>
      </c>
      <c r="R485" s="3">
        <v>0.59299999999999997</v>
      </c>
      <c r="S485" s="3">
        <v>0.61799999999999999</v>
      </c>
      <c r="T485" s="1" t="s">
        <v>433</v>
      </c>
      <c r="U485" s="5">
        <f t="shared" si="77"/>
        <v>7</v>
      </c>
      <c r="V485" s="5">
        <f t="shared" si="78"/>
        <v>12</v>
      </c>
      <c r="W485" s="5">
        <f t="shared" si="84"/>
        <v>7</v>
      </c>
      <c r="X485" s="5">
        <f t="shared" si="85"/>
        <v>12</v>
      </c>
      <c r="Y485" s="3">
        <v>0.53500000000000003</v>
      </c>
      <c r="Z485" s="3">
        <v>0.45800000000000002</v>
      </c>
      <c r="AA485" s="3">
        <v>8.5000000000000006E-2</v>
      </c>
      <c r="AB485" s="3">
        <v>0.35099999999999998</v>
      </c>
      <c r="AC485" s="3">
        <v>0.65900000000000003</v>
      </c>
      <c r="AD485" s="1" t="s">
        <v>829</v>
      </c>
      <c r="AE485" s="5">
        <f t="shared" si="86"/>
        <v>9</v>
      </c>
      <c r="AF485" s="5">
        <f t="shared" si="87"/>
        <v>16</v>
      </c>
      <c r="AG485">
        <v>254</v>
      </c>
      <c r="AH485">
        <v>9</v>
      </c>
      <c r="AI485">
        <v>1</v>
      </c>
      <c r="AJ485">
        <v>136</v>
      </c>
      <c r="AK485">
        <f t="shared" si="79"/>
        <v>118</v>
      </c>
      <c r="AL485">
        <v>81</v>
      </c>
      <c r="AM485">
        <v>55</v>
      </c>
      <c r="AN485">
        <v>10</v>
      </c>
      <c r="AO485" s="1" t="s">
        <v>830</v>
      </c>
    </row>
    <row r="486" spans="1:41" x14ac:dyDescent="0.35">
      <c r="A486" s="2">
        <v>42023</v>
      </c>
      <c r="B486" t="s">
        <v>346</v>
      </c>
      <c r="C486">
        <v>5</v>
      </c>
      <c r="D486" t="s">
        <v>35</v>
      </c>
      <c r="E486" t="s">
        <v>36</v>
      </c>
      <c r="F486">
        <v>1</v>
      </c>
      <c r="G486">
        <v>4</v>
      </c>
      <c r="H486">
        <v>1</v>
      </c>
      <c r="I486">
        <v>1</v>
      </c>
      <c r="J486">
        <v>4</v>
      </c>
      <c r="K486" t="s">
        <v>37</v>
      </c>
      <c r="L486" t="s">
        <v>160</v>
      </c>
      <c r="M486" s="1" t="s">
        <v>831</v>
      </c>
      <c r="N486">
        <v>1.21</v>
      </c>
      <c r="O486" s="3">
        <v>3.6999999999999998E-2</v>
      </c>
      <c r="P486" s="3">
        <v>2.1999999999999999E-2</v>
      </c>
      <c r="Q486" s="3">
        <v>0.65200000000000002</v>
      </c>
      <c r="R486" s="3">
        <v>0.69299999999999995</v>
      </c>
      <c r="S486" s="3">
        <v>0.59599999999999997</v>
      </c>
      <c r="T486" s="1" t="s">
        <v>157</v>
      </c>
      <c r="U486" s="5">
        <f t="shared" si="77"/>
        <v>3</v>
      </c>
      <c r="V486" s="5">
        <f t="shared" si="78"/>
        <v>8</v>
      </c>
      <c r="W486" s="5">
        <f t="shared" si="84"/>
        <v>3</v>
      </c>
      <c r="X486" s="5">
        <f t="shared" si="85"/>
        <v>8</v>
      </c>
      <c r="Y486" s="3">
        <v>0.52600000000000002</v>
      </c>
      <c r="Z486" s="3">
        <v>0.41099999999999998</v>
      </c>
      <c r="AA486" s="3">
        <v>6.3E-2</v>
      </c>
      <c r="AB486" s="3">
        <v>0.36199999999999999</v>
      </c>
      <c r="AC486" s="3">
        <v>0.48399999999999999</v>
      </c>
      <c r="AD486" s="1" t="s">
        <v>730</v>
      </c>
      <c r="AE486" s="5">
        <f t="shared" si="86"/>
        <v>7</v>
      </c>
      <c r="AF486" s="5">
        <f t="shared" si="87"/>
        <v>17</v>
      </c>
      <c r="AG486">
        <v>293</v>
      </c>
      <c r="AH486">
        <v>5</v>
      </c>
      <c r="AI486">
        <v>3</v>
      </c>
      <c r="AJ486">
        <v>135</v>
      </c>
      <c r="AK486">
        <f t="shared" si="79"/>
        <v>158</v>
      </c>
      <c r="AL486">
        <v>88</v>
      </c>
      <c r="AM486">
        <v>47</v>
      </c>
      <c r="AN486">
        <v>10</v>
      </c>
      <c r="AO486" s="1" t="s">
        <v>350</v>
      </c>
    </row>
    <row r="487" spans="1:41" x14ac:dyDescent="0.35">
      <c r="A487" s="2">
        <v>42023</v>
      </c>
      <c r="B487" t="s">
        <v>346</v>
      </c>
      <c r="C487">
        <v>5</v>
      </c>
      <c r="D487" t="s">
        <v>35</v>
      </c>
      <c r="E487" t="s">
        <v>43</v>
      </c>
      <c r="F487">
        <v>1</v>
      </c>
      <c r="G487">
        <v>8</v>
      </c>
      <c r="H487">
        <v>1</v>
      </c>
      <c r="I487">
        <v>1</v>
      </c>
      <c r="J487">
        <v>8</v>
      </c>
      <c r="K487" t="s">
        <v>37</v>
      </c>
      <c r="L487" t="s">
        <v>351</v>
      </c>
      <c r="M487" s="1" t="s">
        <v>832</v>
      </c>
      <c r="N487">
        <v>2.23</v>
      </c>
      <c r="O487" s="3">
        <v>0.10299999999999999</v>
      </c>
      <c r="P487" s="3">
        <v>2.5999999999999999E-2</v>
      </c>
      <c r="Q487" s="3">
        <v>0.69199999999999995</v>
      </c>
      <c r="R487" s="3">
        <v>0.88900000000000001</v>
      </c>
      <c r="S487" s="3">
        <v>0.75</v>
      </c>
      <c r="T487" s="1" t="s">
        <v>57</v>
      </c>
      <c r="U487" s="5">
        <f t="shared" si="77"/>
        <v>0</v>
      </c>
      <c r="V487" s="5">
        <f t="shared" si="78"/>
        <v>0</v>
      </c>
      <c r="W487" s="5">
        <f t="shared" si="84"/>
        <v>0</v>
      </c>
      <c r="X487" s="5">
        <f t="shared" si="85"/>
        <v>0</v>
      </c>
      <c r="Y487" s="3">
        <v>0.56499999999999995</v>
      </c>
      <c r="Z487" s="3">
        <v>0.34300000000000003</v>
      </c>
      <c r="AA487" s="3">
        <v>0.17199999999999999</v>
      </c>
      <c r="AB487" s="3">
        <v>0.28399999999999997</v>
      </c>
      <c r="AC487" s="3">
        <v>0.46899999999999997</v>
      </c>
      <c r="AD487" s="1" t="s">
        <v>353</v>
      </c>
      <c r="AE487" s="5">
        <f t="shared" si="86"/>
        <v>3</v>
      </c>
      <c r="AF487" s="5">
        <f t="shared" si="87"/>
        <v>11</v>
      </c>
      <c r="AG487">
        <v>177</v>
      </c>
      <c r="AH487">
        <v>8</v>
      </c>
      <c r="AI487">
        <v>2</v>
      </c>
      <c r="AJ487">
        <v>78</v>
      </c>
      <c r="AK487">
        <f t="shared" si="79"/>
        <v>99</v>
      </c>
      <c r="AL487">
        <v>54</v>
      </c>
      <c r="AM487">
        <v>24</v>
      </c>
      <c r="AN487">
        <v>17</v>
      </c>
      <c r="AO487" s="1" t="s">
        <v>132</v>
      </c>
    </row>
    <row r="488" spans="1:41" x14ac:dyDescent="0.35">
      <c r="A488" s="2">
        <v>42023</v>
      </c>
      <c r="B488" t="s">
        <v>346</v>
      </c>
      <c r="C488">
        <v>5</v>
      </c>
      <c r="D488" t="s">
        <v>35</v>
      </c>
      <c r="E488" t="s">
        <v>49</v>
      </c>
      <c r="F488">
        <v>1</v>
      </c>
      <c r="G488">
        <v>42</v>
      </c>
      <c r="H488">
        <v>1</v>
      </c>
      <c r="I488">
        <v>1</v>
      </c>
      <c r="K488" t="s">
        <v>37</v>
      </c>
      <c r="L488" t="s">
        <v>699</v>
      </c>
      <c r="M488" s="1" t="s">
        <v>833</v>
      </c>
      <c r="N488">
        <v>1.54</v>
      </c>
      <c r="O488" s="3">
        <v>0.14099999999999999</v>
      </c>
      <c r="P488" s="3">
        <v>4.2999999999999997E-2</v>
      </c>
      <c r="Q488" s="3">
        <v>0.70699999999999996</v>
      </c>
      <c r="R488" s="3">
        <v>0.81499999999999995</v>
      </c>
      <c r="S488" s="3">
        <v>0.66700000000000004</v>
      </c>
      <c r="T488" s="1" t="s">
        <v>413</v>
      </c>
      <c r="U488" s="5">
        <f t="shared" si="77"/>
        <v>4</v>
      </c>
      <c r="V488" s="5">
        <f t="shared" si="78"/>
        <v>4</v>
      </c>
      <c r="W488" s="5">
        <f t="shared" si="84"/>
        <v>4</v>
      </c>
      <c r="X488" s="5">
        <f t="shared" si="85"/>
        <v>4</v>
      </c>
      <c r="Y488" s="3">
        <v>0.54800000000000004</v>
      </c>
      <c r="Z488" s="3">
        <v>0.35199999999999998</v>
      </c>
      <c r="AA488" s="3">
        <v>7.5999999999999998E-2</v>
      </c>
      <c r="AB488" s="3">
        <v>0.27700000000000002</v>
      </c>
      <c r="AC488" s="3">
        <v>0.47499999999999998</v>
      </c>
      <c r="AD488" s="1" t="s">
        <v>353</v>
      </c>
      <c r="AE488" s="5">
        <f t="shared" si="86"/>
        <v>3</v>
      </c>
      <c r="AF488" s="5">
        <f t="shared" si="87"/>
        <v>11</v>
      </c>
      <c r="AG488">
        <v>197</v>
      </c>
      <c r="AH488">
        <v>13</v>
      </c>
      <c r="AI488">
        <v>4</v>
      </c>
      <c r="AJ488">
        <v>92</v>
      </c>
      <c r="AK488">
        <f t="shared" si="79"/>
        <v>105</v>
      </c>
      <c r="AL488">
        <v>65</v>
      </c>
      <c r="AM488">
        <v>27</v>
      </c>
      <c r="AN488">
        <v>8</v>
      </c>
      <c r="AO488" s="1" t="s">
        <v>391</v>
      </c>
    </row>
    <row r="489" spans="1:41" x14ac:dyDescent="0.35">
      <c r="A489" s="2">
        <v>42023</v>
      </c>
      <c r="B489" t="s">
        <v>346</v>
      </c>
      <c r="C489">
        <v>5</v>
      </c>
      <c r="D489" t="s">
        <v>35</v>
      </c>
      <c r="E489" t="s">
        <v>54</v>
      </c>
      <c r="F489">
        <v>1</v>
      </c>
      <c r="G489">
        <v>33</v>
      </c>
      <c r="H489">
        <v>1</v>
      </c>
      <c r="I489">
        <v>1</v>
      </c>
      <c r="J489">
        <v>31</v>
      </c>
      <c r="K489" t="s">
        <v>37</v>
      </c>
      <c r="L489" t="s">
        <v>609</v>
      </c>
      <c r="M489" s="1" t="s">
        <v>834</v>
      </c>
      <c r="N489">
        <v>1.78</v>
      </c>
      <c r="O489" s="3">
        <v>0.121</v>
      </c>
      <c r="P489" s="3">
        <v>0</v>
      </c>
      <c r="Q489" s="3">
        <v>0.72499999999999998</v>
      </c>
      <c r="R489" s="3">
        <v>0.81799999999999995</v>
      </c>
      <c r="S489" s="3">
        <v>0.68</v>
      </c>
      <c r="T489" s="1" t="s">
        <v>179</v>
      </c>
      <c r="U489" s="5">
        <f t="shared" si="77"/>
        <v>3</v>
      </c>
      <c r="V489" s="5">
        <f t="shared" si="78"/>
        <v>3</v>
      </c>
      <c r="W489" s="5">
        <f t="shared" si="84"/>
        <v>3</v>
      </c>
      <c r="X489" s="5">
        <f t="shared" si="85"/>
        <v>3</v>
      </c>
      <c r="Y489" s="3">
        <v>0.55600000000000005</v>
      </c>
      <c r="Z489" s="3">
        <v>0.39</v>
      </c>
      <c r="AA489" s="3">
        <v>0.13</v>
      </c>
      <c r="AB489" s="3">
        <v>0.23699999999999999</v>
      </c>
      <c r="AC489" s="3">
        <v>0.63800000000000001</v>
      </c>
      <c r="AD489" s="1" t="s">
        <v>194</v>
      </c>
      <c r="AE489" s="5">
        <f t="shared" si="86"/>
        <v>2</v>
      </c>
      <c r="AF489" s="5">
        <f t="shared" si="87"/>
        <v>14</v>
      </c>
      <c r="AG489">
        <v>214</v>
      </c>
      <c r="AH489">
        <v>11</v>
      </c>
      <c r="AI489">
        <v>0</v>
      </c>
      <c r="AJ489">
        <v>91</v>
      </c>
      <c r="AK489">
        <f t="shared" si="79"/>
        <v>123</v>
      </c>
      <c r="AL489">
        <v>66</v>
      </c>
      <c r="AM489">
        <v>25</v>
      </c>
      <c r="AN489">
        <v>16</v>
      </c>
      <c r="AO489" s="1" t="s">
        <v>619</v>
      </c>
    </row>
    <row r="490" spans="1:41" x14ac:dyDescent="0.35">
      <c r="A490" s="2">
        <v>42023</v>
      </c>
      <c r="B490" t="s">
        <v>346</v>
      </c>
      <c r="C490">
        <v>5</v>
      </c>
      <c r="D490" t="s">
        <v>35</v>
      </c>
      <c r="E490" t="s">
        <v>128</v>
      </c>
      <c r="F490">
        <v>1</v>
      </c>
      <c r="G490">
        <v>88</v>
      </c>
      <c r="H490">
        <v>1</v>
      </c>
      <c r="I490">
        <v>1</v>
      </c>
      <c r="K490" t="s">
        <v>37</v>
      </c>
      <c r="L490" t="s">
        <v>835</v>
      </c>
      <c r="M490" s="1" t="s">
        <v>836</v>
      </c>
      <c r="N490">
        <v>2.61</v>
      </c>
      <c r="O490" s="3">
        <v>0.123</v>
      </c>
      <c r="P490" s="3">
        <v>3.5000000000000003E-2</v>
      </c>
      <c r="Q490" s="3">
        <v>0.61399999999999999</v>
      </c>
      <c r="R490" s="3">
        <v>0.85699999999999998</v>
      </c>
      <c r="S490" s="3">
        <v>0.68200000000000005</v>
      </c>
      <c r="T490" s="1" t="s">
        <v>46</v>
      </c>
      <c r="U490" s="5">
        <f t="shared" si="77"/>
        <v>0</v>
      </c>
      <c r="V490" s="5">
        <f t="shared" si="78"/>
        <v>1</v>
      </c>
      <c r="W490" s="5">
        <f t="shared" si="84"/>
        <v>0</v>
      </c>
      <c r="X490" s="5">
        <f t="shared" si="85"/>
        <v>1</v>
      </c>
      <c r="Y490" s="3">
        <v>0.65</v>
      </c>
      <c r="Z490" s="3">
        <v>0.55000000000000004</v>
      </c>
      <c r="AA490" s="3">
        <v>2.5000000000000001E-2</v>
      </c>
      <c r="AB490" s="3">
        <v>0.38500000000000001</v>
      </c>
      <c r="AC490" s="3">
        <v>0.70699999999999996</v>
      </c>
      <c r="AD490" s="1" t="s">
        <v>501</v>
      </c>
      <c r="AE490" s="5">
        <f t="shared" si="86"/>
        <v>7</v>
      </c>
      <c r="AF490" s="5">
        <f t="shared" si="87"/>
        <v>13</v>
      </c>
      <c r="AG490">
        <v>137</v>
      </c>
      <c r="AH490">
        <v>7</v>
      </c>
      <c r="AI490">
        <v>2</v>
      </c>
      <c r="AJ490">
        <v>57</v>
      </c>
      <c r="AK490">
        <f t="shared" si="79"/>
        <v>80</v>
      </c>
      <c r="AL490">
        <v>35</v>
      </c>
      <c r="AM490">
        <v>22</v>
      </c>
      <c r="AN490">
        <v>2</v>
      </c>
      <c r="AO490" s="1" t="s">
        <v>409</v>
      </c>
    </row>
    <row r="491" spans="1:41" x14ac:dyDescent="0.35">
      <c r="A491" s="2">
        <v>42023</v>
      </c>
      <c r="B491" t="s">
        <v>346</v>
      </c>
      <c r="C491">
        <v>5</v>
      </c>
      <c r="D491" t="s">
        <v>35</v>
      </c>
      <c r="E491" t="s">
        <v>133</v>
      </c>
      <c r="F491">
        <v>1</v>
      </c>
      <c r="G491">
        <v>116</v>
      </c>
      <c r="H491">
        <v>1</v>
      </c>
      <c r="I491">
        <v>1</v>
      </c>
      <c r="J491" t="s">
        <v>203</v>
      </c>
      <c r="K491" t="s">
        <v>37</v>
      </c>
      <c r="L491" t="s">
        <v>144</v>
      </c>
      <c r="M491" s="1" t="s">
        <v>310</v>
      </c>
      <c r="N491">
        <v>1.82</v>
      </c>
      <c r="O491" s="3">
        <v>0.10100000000000001</v>
      </c>
      <c r="P491" s="3">
        <v>3.7999999999999999E-2</v>
      </c>
      <c r="Q491" s="3">
        <v>0.65800000000000003</v>
      </c>
      <c r="R491" s="3">
        <v>0.84599999999999997</v>
      </c>
      <c r="S491" s="3">
        <v>0.63</v>
      </c>
      <c r="T491" s="1" t="s">
        <v>179</v>
      </c>
      <c r="U491" s="5">
        <f t="shared" si="77"/>
        <v>3</v>
      </c>
      <c r="V491" s="5">
        <f t="shared" si="78"/>
        <v>3</v>
      </c>
      <c r="W491" s="5">
        <f t="shared" si="84"/>
        <v>3</v>
      </c>
      <c r="X491" s="5">
        <f t="shared" si="85"/>
        <v>3</v>
      </c>
      <c r="Y491" s="3">
        <v>0.58299999999999996</v>
      </c>
      <c r="Z491" s="3">
        <v>0.41599999999999998</v>
      </c>
      <c r="AA491" s="3">
        <v>0.13500000000000001</v>
      </c>
      <c r="AB491" s="3">
        <v>0.34</v>
      </c>
      <c r="AC491" s="3">
        <v>0.52800000000000002</v>
      </c>
      <c r="AD491" s="1" t="s">
        <v>52</v>
      </c>
      <c r="AE491" s="5">
        <f t="shared" si="86"/>
        <v>4</v>
      </c>
      <c r="AF491" s="5">
        <f t="shared" si="87"/>
        <v>8</v>
      </c>
      <c r="AG491">
        <v>168</v>
      </c>
      <c r="AH491">
        <v>8</v>
      </c>
      <c r="AI491">
        <v>3</v>
      </c>
      <c r="AJ491">
        <v>79</v>
      </c>
      <c r="AK491">
        <f t="shared" si="79"/>
        <v>89</v>
      </c>
      <c r="AL491">
        <v>52</v>
      </c>
      <c r="AM491">
        <v>27</v>
      </c>
      <c r="AN491">
        <v>12</v>
      </c>
      <c r="AO491" s="1" t="s">
        <v>289</v>
      </c>
    </row>
    <row r="492" spans="1:41" x14ac:dyDescent="0.35">
      <c r="A492" s="2">
        <v>42009</v>
      </c>
      <c r="B492" t="s">
        <v>552</v>
      </c>
      <c r="C492">
        <v>3</v>
      </c>
      <c r="D492" t="s">
        <v>35</v>
      </c>
      <c r="E492" t="s">
        <v>43</v>
      </c>
      <c r="F492">
        <v>1</v>
      </c>
      <c r="G492">
        <v>27</v>
      </c>
      <c r="H492">
        <v>0</v>
      </c>
      <c r="I492">
        <v>1</v>
      </c>
      <c r="J492">
        <v>7</v>
      </c>
      <c r="K492" t="s">
        <v>837</v>
      </c>
      <c r="L492" t="s">
        <v>37</v>
      </c>
      <c r="M492" s="1" t="s">
        <v>838</v>
      </c>
      <c r="N492">
        <v>0.85</v>
      </c>
      <c r="O492" s="3">
        <v>9.8000000000000004E-2</v>
      </c>
      <c r="P492" s="3">
        <v>1.7999999999999999E-2</v>
      </c>
      <c r="Q492" s="3">
        <v>0.72299999999999998</v>
      </c>
      <c r="R492" s="3">
        <v>0.753</v>
      </c>
      <c r="S492" s="3">
        <v>0.61299999999999999</v>
      </c>
      <c r="T492" s="1" t="s">
        <v>122</v>
      </c>
      <c r="U492" s="5">
        <f t="shared" si="77"/>
        <v>3</v>
      </c>
      <c r="V492" s="5">
        <f t="shared" si="78"/>
        <v>4</v>
      </c>
      <c r="W492" s="5">
        <f t="shared" si="84"/>
        <v>3</v>
      </c>
      <c r="X492" s="5">
        <f t="shared" si="85"/>
        <v>4</v>
      </c>
      <c r="Y492" s="3">
        <v>0.49299999999999999</v>
      </c>
      <c r="Z492" s="3">
        <v>0.24199999999999999</v>
      </c>
      <c r="AA492" s="3">
        <v>0.21199999999999999</v>
      </c>
      <c r="AB492" s="3">
        <v>0.151</v>
      </c>
      <c r="AC492" s="3">
        <v>0.5</v>
      </c>
      <c r="AD492" s="1" t="s">
        <v>57</v>
      </c>
      <c r="AE492" s="5">
        <f t="shared" si="86"/>
        <v>0</v>
      </c>
      <c r="AF492" s="5">
        <f t="shared" si="87"/>
        <v>0</v>
      </c>
      <c r="AG492">
        <v>211</v>
      </c>
      <c r="AH492">
        <v>11</v>
      </c>
      <c r="AI492">
        <v>2</v>
      </c>
      <c r="AJ492">
        <v>112</v>
      </c>
      <c r="AK492">
        <f t="shared" si="79"/>
        <v>99</v>
      </c>
      <c r="AL492">
        <v>81</v>
      </c>
      <c r="AM492">
        <v>31</v>
      </c>
      <c r="AN492">
        <v>21</v>
      </c>
      <c r="AO492" s="1" t="s">
        <v>247</v>
      </c>
    </row>
    <row r="493" spans="1:41" x14ac:dyDescent="0.35">
      <c r="A493" s="2">
        <v>42009</v>
      </c>
      <c r="B493" t="s">
        <v>552</v>
      </c>
      <c r="C493">
        <v>3</v>
      </c>
      <c r="D493" t="s">
        <v>35</v>
      </c>
      <c r="E493" t="s">
        <v>49</v>
      </c>
      <c r="F493">
        <v>1</v>
      </c>
      <c r="G493">
        <v>57</v>
      </c>
      <c r="H493">
        <v>1</v>
      </c>
      <c r="I493">
        <v>1</v>
      </c>
      <c r="K493" t="s">
        <v>37</v>
      </c>
      <c r="L493" t="s">
        <v>839</v>
      </c>
      <c r="M493" s="1" t="s">
        <v>233</v>
      </c>
      <c r="N493">
        <v>1.97</v>
      </c>
      <c r="O493" s="3">
        <v>9.8000000000000004E-2</v>
      </c>
      <c r="P493" s="3">
        <v>3.9E-2</v>
      </c>
      <c r="Q493" s="3">
        <v>0.66700000000000004</v>
      </c>
      <c r="R493" s="3">
        <v>0.85299999999999998</v>
      </c>
      <c r="S493" s="3">
        <v>0.47099999999999997</v>
      </c>
      <c r="T493" s="1" t="s">
        <v>179</v>
      </c>
      <c r="U493" s="5">
        <f t="shared" si="77"/>
        <v>3</v>
      </c>
      <c r="V493" s="5">
        <f t="shared" si="78"/>
        <v>3</v>
      </c>
      <c r="W493" s="5">
        <f t="shared" si="84"/>
        <v>3</v>
      </c>
      <c r="X493" s="5">
        <f t="shared" si="85"/>
        <v>3</v>
      </c>
      <c r="Y493" s="3">
        <v>0.63600000000000001</v>
      </c>
      <c r="Z493" s="3">
        <v>0.54200000000000004</v>
      </c>
      <c r="AA493" s="3">
        <v>6.3E-2</v>
      </c>
      <c r="AB493" s="3">
        <v>0.38500000000000001</v>
      </c>
      <c r="AC493" s="3">
        <v>0.72699999999999998</v>
      </c>
      <c r="AD493" s="1" t="s">
        <v>186</v>
      </c>
      <c r="AE493" s="5">
        <f t="shared" si="86"/>
        <v>4</v>
      </c>
      <c r="AF493" s="5">
        <f t="shared" si="87"/>
        <v>7</v>
      </c>
      <c r="AG493">
        <v>99</v>
      </c>
      <c r="AH493">
        <v>5</v>
      </c>
      <c r="AI493">
        <v>2</v>
      </c>
      <c r="AJ493">
        <v>51</v>
      </c>
      <c r="AK493">
        <f t="shared" si="79"/>
        <v>48</v>
      </c>
      <c r="AL493">
        <v>34</v>
      </c>
      <c r="AM493">
        <v>17</v>
      </c>
      <c r="AN493">
        <v>3</v>
      </c>
      <c r="AO493" s="1" t="s">
        <v>81</v>
      </c>
    </row>
    <row r="494" spans="1:41" x14ac:dyDescent="0.35">
      <c r="A494" s="2">
        <v>42009</v>
      </c>
      <c r="B494" t="s">
        <v>552</v>
      </c>
      <c r="C494">
        <v>3</v>
      </c>
      <c r="D494" t="s">
        <v>35</v>
      </c>
      <c r="E494" t="s">
        <v>54</v>
      </c>
      <c r="F494">
        <v>1</v>
      </c>
      <c r="G494">
        <v>68</v>
      </c>
      <c r="H494">
        <v>1</v>
      </c>
      <c r="I494">
        <v>1</v>
      </c>
      <c r="K494" t="s">
        <v>37</v>
      </c>
      <c r="L494" t="s">
        <v>629</v>
      </c>
      <c r="M494" s="1" t="s">
        <v>233</v>
      </c>
      <c r="N494">
        <v>1.61</v>
      </c>
      <c r="O494" s="3">
        <v>0.06</v>
      </c>
      <c r="P494" s="3">
        <v>0.04</v>
      </c>
      <c r="Q494" s="3">
        <v>0.7</v>
      </c>
      <c r="R494" s="3">
        <v>0.68600000000000005</v>
      </c>
      <c r="S494" s="3">
        <v>0.53300000000000003</v>
      </c>
      <c r="T494" s="1" t="s">
        <v>122</v>
      </c>
      <c r="U494" s="5">
        <f t="shared" si="77"/>
        <v>3</v>
      </c>
      <c r="V494" s="5">
        <f t="shared" si="78"/>
        <v>4</v>
      </c>
      <c r="W494" s="5">
        <f t="shared" si="84"/>
        <v>3</v>
      </c>
      <c r="X494" s="5">
        <f t="shared" si="85"/>
        <v>4</v>
      </c>
      <c r="Y494" s="3">
        <v>0.61299999999999999</v>
      </c>
      <c r="Z494" s="3">
        <v>0.58099999999999996</v>
      </c>
      <c r="AA494" s="3">
        <v>0</v>
      </c>
      <c r="AB494" s="3">
        <v>0.51900000000000002</v>
      </c>
      <c r="AC494" s="3">
        <v>0.68799999999999994</v>
      </c>
      <c r="AD494" s="1" t="s">
        <v>107</v>
      </c>
      <c r="AE494" s="5">
        <f t="shared" si="86"/>
        <v>5</v>
      </c>
      <c r="AF494" s="5">
        <f t="shared" si="87"/>
        <v>6</v>
      </c>
      <c r="AG494">
        <v>93</v>
      </c>
      <c r="AH494">
        <v>3</v>
      </c>
      <c r="AI494">
        <v>2</v>
      </c>
      <c r="AJ494">
        <v>50</v>
      </c>
      <c r="AK494">
        <f t="shared" si="79"/>
        <v>43</v>
      </c>
      <c r="AL494">
        <v>35</v>
      </c>
      <c r="AM494">
        <v>15</v>
      </c>
      <c r="AN494">
        <v>0</v>
      </c>
      <c r="AO494" s="1" t="s">
        <v>429</v>
      </c>
    </row>
    <row r="495" spans="1:41" x14ac:dyDescent="0.35">
      <c r="A495" s="2">
        <v>41952</v>
      </c>
      <c r="B495" t="s">
        <v>227</v>
      </c>
      <c r="C495">
        <v>3</v>
      </c>
      <c r="D495" t="s">
        <v>35</v>
      </c>
      <c r="E495" t="s">
        <v>61</v>
      </c>
      <c r="F495">
        <v>1</v>
      </c>
      <c r="G495">
        <v>2</v>
      </c>
      <c r="H495">
        <v>1</v>
      </c>
      <c r="I495">
        <v>1</v>
      </c>
      <c r="J495">
        <v>2</v>
      </c>
      <c r="K495" t="s">
        <v>37</v>
      </c>
      <c r="L495" t="s">
        <v>435</v>
      </c>
      <c r="M495" s="1" t="s">
        <v>176</v>
      </c>
      <c r="U495" s="5">
        <f t="shared" si="77"/>
        <v>0</v>
      </c>
      <c r="V495" s="5">
        <f t="shared" si="78"/>
        <v>0</v>
      </c>
      <c r="AK495">
        <f t="shared" si="79"/>
        <v>0</v>
      </c>
    </row>
    <row r="496" spans="1:41" x14ac:dyDescent="0.35">
      <c r="A496" s="2">
        <v>41952</v>
      </c>
      <c r="B496" t="s">
        <v>227</v>
      </c>
      <c r="C496">
        <v>3</v>
      </c>
      <c r="D496" t="s">
        <v>35</v>
      </c>
      <c r="E496" t="s">
        <v>36</v>
      </c>
      <c r="F496">
        <v>1</v>
      </c>
      <c r="G496">
        <v>5</v>
      </c>
      <c r="H496">
        <v>1</v>
      </c>
      <c r="I496">
        <v>1</v>
      </c>
      <c r="J496">
        <v>4</v>
      </c>
      <c r="K496" t="s">
        <v>37</v>
      </c>
      <c r="L496" t="s">
        <v>260</v>
      </c>
      <c r="M496" s="1" t="s">
        <v>840</v>
      </c>
      <c r="N496">
        <v>1.68</v>
      </c>
      <c r="O496" s="3">
        <v>5.1999999999999998E-2</v>
      </c>
      <c r="P496" s="3">
        <v>3.4000000000000002E-2</v>
      </c>
      <c r="Q496" s="3">
        <v>0.58599999999999997</v>
      </c>
      <c r="R496" s="3">
        <v>0.82399999999999995</v>
      </c>
      <c r="S496" s="3">
        <v>0.54200000000000004</v>
      </c>
      <c r="T496" s="1" t="s">
        <v>108</v>
      </c>
      <c r="U496" s="5">
        <f t="shared" si="77"/>
        <v>2</v>
      </c>
      <c r="V496" s="5">
        <f t="shared" si="78"/>
        <v>4</v>
      </c>
      <c r="W496" s="5">
        <f t="shared" ref="W496:W547" si="88">_xlfn.NUMBERVALUE(LEFT(T496, FIND( "/", T496) - 1))</f>
        <v>2</v>
      </c>
      <c r="X496" s="5">
        <f t="shared" ref="X496:X547" si="89">_xlfn.NUMBERVALUE(RIGHT(T496, LEN(T496) - FIND( "/", T496)))</f>
        <v>4</v>
      </c>
      <c r="Y496" s="3">
        <v>0.59199999999999997</v>
      </c>
      <c r="Z496" s="3">
        <v>0.49299999999999999</v>
      </c>
      <c r="AA496" s="3">
        <v>4.4999999999999998E-2</v>
      </c>
      <c r="AB496" s="3">
        <v>0.23699999999999999</v>
      </c>
      <c r="AC496" s="3">
        <v>0.82799999999999996</v>
      </c>
      <c r="AD496" s="1" t="s">
        <v>250</v>
      </c>
      <c r="AE496" s="5">
        <f t="shared" ref="AE496:AE547" si="90">_xlfn.NUMBERVALUE(LEFT(AD496, FIND( "/", AD496) - 1))</f>
        <v>6</v>
      </c>
      <c r="AF496" s="5">
        <f t="shared" ref="AF496:AF547" si="91">_xlfn.NUMBERVALUE(RIGHT(AD496, LEN(AD496) - FIND( "/", AD496)))</f>
        <v>9</v>
      </c>
      <c r="AG496">
        <v>125</v>
      </c>
      <c r="AH496">
        <v>3</v>
      </c>
      <c r="AI496">
        <v>2</v>
      </c>
      <c r="AJ496">
        <v>58</v>
      </c>
      <c r="AK496">
        <f t="shared" si="79"/>
        <v>67</v>
      </c>
      <c r="AL496">
        <v>34</v>
      </c>
      <c r="AM496">
        <v>24</v>
      </c>
      <c r="AN496">
        <v>3</v>
      </c>
      <c r="AO496" s="1" t="s">
        <v>72</v>
      </c>
    </row>
    <row r="497" spans="1:41" x14ac:dyDescent="0.35">
      <c r="A497" s="2">
        <v>41952</v>
      </c>
      <c r="B497" t="s">
        <v>227</v>
      </c>
      <c r="C497">
        <v>3</v>
      </c>
      <c r="D497" t="s">
        <v>35</v>
      </c>
      <c r="E497" t="s">
        <v>98</v>
      </c>
      <c r="F497">
        <v>1</v>
      </c>
      <c r="G497">
        <v>4</v>
      </c>
      <c r="H497">
        <v>1</v>
      </c>
      <c r="I497">
        <v>1</v>
      </c>
      <c r="J497">
        <v>3</v>
      </c>
      <c r="K497" t="s">
        <v>37</v>
      </c>
      <c r="L497" t="s">
        <v>160</v>
      </c>
      <c r="M497" s="1" t="s">
        <v>519</v>
      </c>
      <c r="N497">
        <v>2.06</v>
      </c>
      <c r="O497" s="3">
        <v>6.3E-2</v>
      </c>
      <c r="P497" s="3">
        <v>0</v>
      </c>
      <c r="Q497" s="3">
        <v>0.70799999999999996</v>
      </c>
      <c r="R497" s="3">
        <v>0.76500000000000001</v>
      </c>
      <c r="S497" s="3">
        <v>0.5</v>
      </c>
      <c r="T497" s="1" t="s">
        <v>88</v>
      </c>
      <c r="U497" s="5">
        <f t="shared" si="77"/>
        <v>2</v>
      </c>
      <c r="V497" s="5">
        <f t="shared" si="78"/>
        <v>3</v>
      </c>
      <c r="W497" s="5">
        <f t="shared" si="88"/>
        <v>2</v>
      </c>
      <c r="X497" s="5">
        <f t="shared" si="89"/>
        <v>3</v>
      </c>
      <c r="Y497" s="3">
        <v>0.66700000000000004</v>
      </c>
      <c r="Z497" s="3">
        <v>0.64400000000000002</v>
      </c>
      <c r="AA497" s="3">
        <v>4.3999999999999997E-2</v>
      </c>
      <c r="AB497" s="3">
        <v>0.54500000000000004</v>
      </c>
      <c r="AC497" s="3">
        <v>0.73899999999999999</v>
      </c>
      <c r="AD497" s="1" t="s">
        <v>117</v>
      </c>
      <c r="AE497" s="5">
        <f t="shared" si="90"/>
        <v>5</v>
      </c>
      <c r="AF497" s="5">
        <f t="shared" si="91"/>
        <v>9</v>
      </c>
      <c r="AG497">
        <v>93</v>
      </c>
      <c r="AH497">
        <v>3</v>
      </c>
      <c r="AI497">
        <v>0</v>
      </c>
      <c r="AJ497">
        <v>48</v>
      </c>
      <c r="AK497">
        <f t="shared" si="79"/>
        <v>45</v>
      </c>
      <c r="AL497">
        <v>34</v>
      </c>
      <c r="AM497">
        <v>14</v>
      </c>
      <c r="AN497">
        <v>2</v>
      </c>
      <c r="AO497" s="1" t="s">
        <v>459</v>
      </c>
    </row>
    <row r="498" spans="1:41" x14ac:dyDescent="0.35">
      <c r="A498" s="2">
        <v>41952</v>
      </c>
      <c r="B498" t="s">
        <v>227</v>
      </c>
      <c r="C498">
        <v>3</v>
      </c>
      <c r="D498" t="s">
        <v>35</v>
      </c>
      <c r="E498" t="s">
        <v>98</v>
      </c>
      <c r="F498">
        <v>1</v>
      </c>
      <c r="G498">
        <v>7</v>
      </c>
      <c r="H498">
        <v>1</v>
      </c>
      <c r="I498">
        <v>1</v>
      </c>
      <c r="J498">
        <v>6</v>
      </c>
      <c r="K498" t="s">
        <v>37</v>
      </c>
      <c r="L498" t="s">
        <v>645</v>
      </c>
      <c r="M498" s="1" t="s">
        <v>161</v>
      </c>
      <c r="N498">
        <v>2.37</v>
      </c>
      <c r="O498" s="3">
        <v>7.2999999999999995E-2</v>
      </c>
      <c r="P498" s="3">
        <v>2.4E-2</v>
      </c>
      <c r="Q498" s="3">
        <v>0.58499999999999996</v>
      </c>
      <c r="R498" s="3">
        <v>0.83299999999999996</v>
      </c>
      <c r="S498" s="3">
        <v>0.70599999999999996</v>
      </c>
      <c r="T498" s="1" t="s">
        <v>57</v>
      </c>
      <c r="U498" s="5">
        <f t="shared" si="77"/>
        <v>0</v>
      </c>
      <c r="V498" s="5">
        <f t="shared" si="78"/>
        <v>0</v>
      </c>
      <c r="W498" s="5">
        <f t="shared" si="88"/>
        <v>0</v>
      </c>
      <c r="X498" s="5">
        <f t="shared" si="89"/>
        <v>0</v>
      </c>
      <c r="Y498" s="3">
        <v>0.63400000000000001</v>
      </c>
      <c r="Z498" s="3">
        <v>0.51900000000000002</v>
      </c>
      <c r="AA498" s="3">
        <v>3.7999999999999999E-2</v>
      </c>
      <c r="AB498" s="3">
        <v>0.27300000000000002</v>
      </c>
      <c r="AC498" s="3">
        <v>0.7</v>
      </c>
      <c r="AD498" s="1" t="s">
        <v>136</v>
      </c>
      <c r="AE498" s="5">
        <f t="shared" si="90"/>
        <v>4</v>
      </c>
      <c r="AF498" s="5">
        <f t="shared" si="91"/>
        <v>6</v>
      </c>
      <c r="AG498">
        <v>93</v>
      </c>
      <c r="AH498">
        <v>3</v>
      </c>
      <c r="AI498">
        <v>1</v>
      </c>
      <c r="AJ498">
        <v>41</v>
      </c>
      <c r="AK498">
        <f t="shared" si="79"/>
        <v>52</v>
      </c>
      <c r="AL498">
        <v>24</v>
      </c>
      <c r="AM498">
        <v>17</v>
      </c>
      <c r="AN498">
        <v>2</v>
      </c>
      <c r="AO498" s="1" t="s">
        <v>454</v>
      </c>
    </row>
    <row r="499" spans="1:41" x14ac:dyDescent="0.35">
      <c r="A499" s="2">
        <v>41952</v>
      </c>
      <c r="B499" t="s">
        <v>227</v>
      </c>
      <c r="C499">
        <v>3</v>
      </c>
      <c r="D499" t="s">
        <v>35</v>
      </c>
      <c r="E499" t="s">
        <v>98</v>
      </c>
      <c r="F499">
        <v>1</v>
      </c>
      <c r="G499">
        <v>9</v>
      </c>
      <c r="H499">
        <v>1</v>
      </c>
      <c r="I499">
        <v>1</v>
      </c>
      <c r="J499">
        <v>8</v>
      </c>
      <c r="K499" t="s">
        <v>37</v>
      </c>
      <c r="L499" t="s">
        <v>83</v>
      </c>
      <c r="M499" s="1" t="s">
        <v>79</v>
      </c>
      <c r="N499">
        <v>2.0499999999999998</v>
      </c>
      <c r="O499" s="3">
        <v>0.108</v>
      </c>
      <c r="P499" s="3">
        <v>2.7E-2</v>
      </c>
      <c r="Q499" s="3">
        <v>0.622</v>
      </c>
      <c r="R499" s="3">
        <v>0.78300000000000003</v>
      </c>
      <c r="S499" s="3">
        <v>0.57099999999999995</v>
      </c>
      <c r="T499" s="1" t="s">
        <v>46</v>
      </c>
      <c r="U499" s="5">
        <f t="shared" si="77"/>
        <v>0</v>
      </c>
      <c r="V499" s="5">
        <f t="shared" si="78"/>
        <v>1</v>
      </c>
      <c r="W499" s="5">
        <f t="shared" si="88"/>
        <v>0</v>
      </c>
      <c r="X499" s="5">
        <f t="shared" si="89"/>
        <v>1</v>
      </c>
      <c r="Y499" s="3">
        <v>0.65100000000000002</v>
      </c>
      <c r="Z499" s="3">
        <v>0.60899999999999999</v>
      </c>
      <c r="AA499" s="3">
        <v>2.1999999999999999E-2</v>
      </c>
      <c r="AB499" s="3">
        <v>0.48</v>
      </c>
      <c r="AC499" s="3">
        <v>0.76200000000000001</v>
      </c>
      <c r="AD499" s="1" t="s">
        <v>250</v>
      </c>
      <c r="AE499" s="5">
        <f t="shared" si="90"/>
        <v>6</v>
      </c>
      <c r="AF499" s="5">
        <f t="shared" si="91"/>
        <v>9</v>
      </c>
      <c r="AG499">
        <v>83</v>
      </c>
      <c r="AH499">
        <v>4</v>
      </c>
      <c r="AI499">
        <v>1</v>
      </c>
      <c r="AJ499">
        <v>37</v>
      </c>
      <c r="AK499">
        <f t="shared" si="79"/>
        <v>46</v>
      </c>
      <c r="AL499">
        <v>23</v>
      </c>
      <c r="AM499">
        <v>14</v>
      </c>
      <c r="AN499">
        <v>1</v>
      </c>
      <c r="AO499" s="1" t="s">
        <v>226</v>
      </c>
    </row>
    <row r="500" spans="1:41" x14ac:dyDescent="0.35">
      <c r="A500" s="2">
        <v>41939</v>
      </c>
      <c r="B500" t="s">
        <v>236</v>
      </c>
      <c r="C500">
        <v>3</v>
      </c>
      <c r="D500" t="s">
        <v>35</v>
      </c>
      <c r="E500" t="s">
        <v>61</v>
      </c>
      <c r="F500">
        <v>1</v>
      </c>
      <c r="G500">
        <v>10</v>
      </c>
      <c r="H500">
        <v>1</v>
      </c>
      <c r="I500">
        <v>1</v>
      </c>
      <c r="J500">
        <v>7</v>
      </c>
      <c r="K500" t="s">
        <v>37</v>
      </c>
      <c r="L500" t="s">
        <v>351</v>
      </c>
      <c r="M500" s="1" t="s">
        <v>771</v>
      </c>
      <c r="N500">
        <v>1.67</v>
      </c>
      <c r="O500" s="3">
        <v>7.0999999999999994E-2</v>
      </c>
      <c r="P500" s="3">
        <v>0</v>
      </c>
      <c r="Q500" s="3">
        <v>0.75</v>
      </c>
      <c r="R500" s="3">
        <v>0.81</v>
      </c>
      <c r="S500" s="3">
        <v>0.5</v>
      </c>
      <c r="T500" s="1" t="s">
        <v>413</v>
      </c>
      <c r="U500" s="5">
        <f t="shared" si="77"/>
        <v>4</v>
      </c>
      <c r="V500" s="5">
        <f t="shared" si="78"/>
        <v>4</v>
      </c>
      <c r="W500" s="5">
        <f t="shared" si="88"/>
        <v>4</v>
      </c>
      <c r="X500" s="5">
        <f t="shared" si="89"/>
        <v>4</v>
      </c>
      <c r="Y500" s="3">
        <v>0.58899999999999997</v>
      </c>
      <c r="Z500" s="3">
        <v>0.44600000000000001</v>
      </c>
      <c r="AA500" s="3">
        <v>0.161</v>
      </c>
      <c r="AB500" s="3">
        <v>0.35099999999999998</v>
      </c>
      <c r="AC500" s="3">
        <v>0.63200000000000001</v>
      </c>
      <c r="AD500" s="1" t="s">
        <v>399</v>
      </c>
      <c r="AE500" s="5">
        <f t="shared" si="90"/>
        <v>3</v>
      </c>
      <c r="AF500" s="5">
        <f t="shared" si="91"/>
        <v>9</v>
      </c>
      <c r="AG500">
        <v>112</v>
      </c>
      <c r="AH500">
        <v>4</v>
      </c>
      <c r="AI500">
        <v>0</v>
      </c>
      <c r="AJ500">
        <v>56</v>
      </c>
      <c r="AK500">
        <f t="shared" si="79"/>
        <v>56</v>
      </c>
      <c r="AL500">
        <v>42</v>
      </c>
      <c r="AM500">
        <v>14</v>
      </c>
      <c r="AN500">
        <v>9</v>
      </c>
      <c r="AO500" s="1" t="s">
        <v>393</v>
      </c>
    </row>
    <row r="501" spans="1:41" x14ac:dyDescent="0.35">
      <c r="A501" s="2">
        <v>41939</v>
      </c>
      <c r="B501" t="s">
        <v>236</v>
      </c>
      <c r="C501">
        <v>3</v>
      </c>
      <c r="D501" t="s">
        <v>35</v>
      </c>
      <c r="E501" t="s">
        <v>36</v>
      </c>
      <c r="F501">
        <v>1</v>
      </c>
      <c r="G501">
        <v>7</v>
      </c>
      <c r="H501">
        <v>1</v>
      </c>
      <c r="I501">
        <v>1</v>
      </c>
      <c r="J501">
        <v>6</v>
      </c>
      <c r="K501" t="s">
        <v>37</v>
      </c>
      <c r="L501" t="s">
        <v>260</v>
      </c>
      <c r="M501" s="1" t="s">
        <v>771</v>
      </c>
      <c r="N501">
        <v>1.92</v>
      </c>
      <c r="O501" s="3">
        <v>0.16700000000000001</v>
      </c>
      <c r="P501" s="3">
        <v>0</v>
      </c>
      <c r="Q501" s="3">
        <v>0.75</v>
      </c>
      <c r="R501" s="3">
        <v>0.80600000000000005</v>
      </c>
      <c r="S501" s="3">
        <v>0.5</v>
      </c>
      <c r="T501" s="1" t="s">
        <v>122</v>
      </c>
      <c r="U501" s="5">
        <f t="shared" si="77"/>
        <v>3</v>
      </c>
      <c r="V501" s="5">
        <f t="shared" si="78"/>
        <v>4</v>
      </c>
      <c r="W501" s="5">
        <f t="shared" si="88"/>
        <v>3</v>
      </c>
      <c r="X501" s="5">
        <f t="shared" si="89"/>
        <v>4</v>
      </c>
      <c r="Y501" s="3">
        <v>0.625</v>
      </c>
      <c r="Z501" s="3">
        <v>0.52100000000000002</v>
      </c>
      <c r="AA501" s="3">
        <v>2.1000000000000001E-2</v>
      </c>
      <c r="AB501" s="3">
        <v>0.34399999999999997</v>
      </c>
      <c r="AC501" s="3">
        <v>0.875</v>
      </c>
      <c r="AD501" s="1" t="s">
        <v>186</v>
      </c>
      <c r="AE501" s="5">
        <f t="shared" si="90"/>
        <v>4</v>
      </c>
      <c r="AF501" s="5">
        <f t="shared" si="91"/>
        <v>7</v>
      </c>
      <c r="AG501">
        <v>96</v>
      </c>
      <c r="AH501">
        <v>8</v>
      </c>
      <c r="AI501">
        <v>0</v>
      </c>
      <c r="AJ501">
        <v>48</v>
      </c>
      <c r="AK501">
        <f t="shared" si="79"/>
        <v>48</v>
      </c>
      <c r="AL501">
        <v>36</v>
      </c>
      <c r="AM501">
        <v>12</v>
      </c>
      <c r="AN501">
        <v>1</v>
      </c>
      <c r="AO501" s="1" t="s">
        <v>424</v>
      </c>
    </row>
    <row r="502" spans="1:41" x14ac:dyDescent="0.35">
      <c r="A502" s="2">
        <v>41939</v>
      </c>
      <c r="B502" t="s">
        <v>236</v>
      </c>
      <c r="C502">
        <v>3</v>
      </c>
      <c r="D502" t="s">
        <v>35</v>
      </c>
      <c r="E502" t="s">
        <v>43</v>
      </c>
      <c r="F502">
        <v>1</v>
      </c>
      <c r="G502">
        <v>8</v>
      </c>
      <c r="H502">
        <v>1</v>
      </c>
      <c r="I502">
        <v>1</v>
      </c>
      <c r="J502">
        <v>8</v>
      </c>
      <c r="K502" t="s">
        <v>37</v>
      </c>
      <c r="L502" t="s">
        <v>175</v>
      </c>
      <c r="M502" s="1" t="s">
        <v>767</v>
      </c>
      <c r="N502">
        <v>1.64</v>
      </c>
      <c r="O502" s="3">
        <v>1.7999999999999999E-2</v>
      </c>
      <c r="P502" s="3">
        <v>1.7999999999999999E-2</v>
      </c>
      <c r="Q502" s="3">
        <v>0.63600000000000001</v>
      </c>
      <c r="R502" s="3">
        <v>0.8</v>
      </c>
      <c r="S502" s="3">
        <v>0.6</v>
      </c>
      <c r="T502" s="1" t="s">
        <v>70</v>
      </c>
      <c r="U502" s="5">
        <f t="shared" si="77"/>
        <v>1</v>
      </c>
      <c r="V502" s="5">
        <f t="shared" si="78"/>
        <v>2</v>
      </c>
      <c r="W502" s="5">
        <f t="shared" si="88"/>
        <v>1</v>
      </c>
      <c r="X502" s="5">
        <f t="shared" si="89"/>
        <v>2</v>
      </c>
      <c r="Y502" s="3">
        <v>0.57399999999999995</v>
      </c>
      <c r="Z502" s="3">
        <v>0.44800000000000001</v>
      </c>
      <c r="AA502" s="3">
        <v>7.4999999999999997E-2</v>
      </c>
      <c r="AB502" s="3">
        <v>0.32400000000000001</v>
      </c>
      <c r="AC502" s="3">
        <v>0.57599999999999996</v>
      </c>
      <c r="AD502" s="1" t="s">
        <v>520</v>
      </c>
      <c r="AE502" s="5">
        <f t="shared" si="90"/>
        <v>4</v>
      </c>
      <c r="AF502" s="5">
        <f t="shared" si="91"/>
        <v>13</v>
      </c>
      <c r="AG502">
        <v>122</v>
      </c>
      <c r="AH502">
        <v>1</v>
      </c>
      <c r="AI502">
        <v>1</v>
      </c>
      <c r="AJ502">
        <v>55</v>
      </c>
      <c r="AK502">
        <f t="shared" si="79"/>
        <v>67</v>
      </c>
      <c r="AL502">
        <v>35</v>
      </c>
      <c r="AM502">
        <v>20</v>
      </c>
      <c r="AN502">
        <v>5</v>
      </c>
      <c r="AO502" s="1" t="s">
        <v>294</v>
      </c>
    </row>
    <row r="503" spans="1:41" x14ac:dyDescent="0.35">
      <c r="A503" s="2">
        <v>41939</v>
      </c>
      <c r="B503" t="s">
        <v>236</v>
      </c>
      <c r="C503">
        <v>3</v>
      </c>
      <c r="D503" t="s">
        <v>35</v>
      </c>
      <c r="E503" t="s">
        <v>49</v>
      </c>
      <c r="F503">
        <v>1</v>
      </c>
      <c r="G503">
        <v>21</v>
      </c>
      <c r="H503">
        <v>1</v>
      </c>
      <c r="I503">
        <v>1</v>
      </c>
      <c r="K503" t="s">
        <v>37</v>
      </c>
      <c r="L503" t="s">
        <v>177</v>
      </c>
      <c r="M503" s="1" t="s">
        <v>207</v>
      </c>
      <c r="N503">
        <v>1.22</v>
      </c>
      <c r="O503" s="3">
        <v>1.4E-2</v>
      </c>
      <c r="P503" s="3">
        <v>7.0999999999999994E-2</v>
      </c>
      <c r="Q503" s="3">
        <v>0.55700000000000005</v>
      </c>
      <c r="R503" s="3">
        <v>0.82099999999999995</v>
      </c>
      <c r="S503" s="3">
        <v>0.51600000000000001</v>
      </c>
      <c r="T503" s="1" t="s">
        <v>88</v>
      </c>
      <c r="U503" s="5">
        <f t="shared" si="77"/>
        <v>2</v>
      </c>
      <c r="V503" s="5">
        <f t="shared" si="78"/>
        <v>3</v>
      </c>
      <c r="W503" s="5">
        <f t="shared" si="88"/>
        <v>2</v>
      </c>
      <c r="X503" s="5">
        <f t="shared" si="89"/>
        <v>3</v>
      </c>
      <c r="Y503" s="3">
        <v>0.54600000000000004</v>
      </c>
      <c r="Z503" s="3">
        <v>0.38300000000000001</v>
      </c>
      <c r="AA503" s="3">
        <v>0.2</v>
      </c>
      <c r="AB503" s="3">
        <v>0.28899999999999998</v>
      </c>
      <c r="AC503" s="3">
        <v>0.54500000000000004</v>
      </c>
      <c r="AD503" s="1" t="s">
        <v>41</v>
      </c>
      <c r="AE503" s="5">
        <f t="shared" si="90"/>
        <v>2</v>
      </c>
      <c r="AF503" s="5">
        <f t="shared" si="91"/>
        <v>6</v>
      </c>
      <c r="AG503">
        <v>130</v>
      </c>
      <c r="AH503">
        <v>1</v>
      </c>
      <c r="AI503">
        <v>5</v>
      </c>
      <c r="AJ503">
        <v>70</v>
      </c>
      <c r="AK503">
        <f t="shared" si="79"/>
        <v>60</v>
      </c>
      <c r="AL503">
        <v>39</v>
      </c>
      <c r="AM503">
        <v>31</v>
      </c>
      <c r="AN503">
        <v>12</v>
      </c>
      <c r="AO503" s="1" t="s">
        <v>308</v>
      </c>
    </row>
    <row r="504" spans="1:41" x14ac:dyDescent="0.35">
      <c r="A504" s="2">
        <v>41939</v>
      </c>
      <c r="B504" t="s">
        <v>236</v>
      </c>
      <c r="C504">
        <v>3</v>
      </c>
      <c r="D504" t="s">
        <v>35</v>
      </c>
      <c r="E504" t="s">
        <v>54</v>
      </c>
      <c r="F504">
        <v>1</v>
      </c>
      <c r="G504">
        <v>24</v>
      </c>
      <c r="H504">
        <v>1</v>
      </c>
      <c r="I504">
        <v>1</v>
      </c>
      <c r="K504" t="s">
        <v>37</v>
      </c>
      <c r="L504" t="s">
        <v>428</v>
      </c>
      <c r="M504" s="1" t="s">
        <v>62</v>
      </c>
      <c r="N504">
        <v>1.27</v>
      </c>
      <c r="O504" s="3">
        <v>4.8000000000000001E-2</v>
      </c>
      <c r="P504" s="3">
        <v>1.6E-2</v>
      </c>
      <c r="Q504" s="3">
        <v>0.61299999999999999</v>
      </c>
      <c r="R504" s="3">
        <v>0.73699999999999999</v>
      </c>
      <c r="S504" s="3">
        <v>0.54200000000000004</v>
      </c>
      <c r="T504" s="1" t="s">
        <v>46</v>
      </c>
      <c r="U504" s="5">
        <f t="shared" si="77"/>
        <v>0</v>
      </c>
      <c r="V504" s="5">
        <f t="shared" si="78"/>
        <v>1</v>
      </c>
      <c r="W504" s="5">
        <f t="shared" si="88"/>
        <v>0</v>
      </c>
      <c r="X504" s="5">
        <f t="shared" si="89"/>
        <v>1</v>
      </c>
      <c r="Y504" s="3">
        <v>0.55000000000000004</v>
      </c>
      <c r="Z504" s="3">
        <v>0.43099999999999999</v>
      </c>
      <c r="AA504" s="3">
        <v>3.4000000000000002E-2</v>
      </c>
      <c r="AB504" s="3">
        <v>0.33300000000000002</v>
      </c>
      <c r="AC504" s="3">
        <v>0.51600000000000001</v>
      </c>
      <c r="AD504" s="1" t="s">
        <v>89</v>
      </c>
      <c r="AE504" s="5">
        <f t="shared" si="90"/>
        <v>3</v>
      </c>
      <c r="AF504" s="5">
        <f t="shared" si="91"/>
        <v>7</v>
      </c>
      <c r="AG504">
        <v>120</v>
      </c>
      <c r="AH504">
        <v>3</v>
      </c>
      <c r="AI504">
        <v>1</v>
      </c>
      <c r="AJ504">
        <v>62</v>
      </c>
      <c r="AK504">
        <f t="shared" si="79"/>
        <v>58</v>
      </c>
      <c r="AL504">
        <v>38</v>
      </c>
      <c r="AM504">
        <v>24</v>
      </c>
      <c r="AN504">
        <v>2</v>
      </c>
      <c r="AO504" s="1" t="s">
        <v>440</v>
      </c>
    </row>
    <row r="505" spans="1:41" x14ac:dyDescent="0.35">
      <c r="A505" s="2">
        <v>41917</v>
      </c>
      <c r="B505" t="s">
        <v>467</v>
      </c>
      <c r="C505">
        <v>3</v>
      </c>
      <c r="D505" t="s">
        <v>35</v>
      </c>
      <c r="E505" t="s">
        <v>36</v>
      </c>
      <c r="F505">
        <v>1</v>
      </c>
      <c r="G505">
        <v>3</v>
      </c>
      <c r="H505">
        <v>0</v>
      </c>
      <c r="I505">
        <v>1</v>
      </c>
      <c r="J505">
        <v>3</v>
      </c>
      <c r="K505" t="s">
        <v>435</v>
      </c>
      <c r="L505" t="s">
        <v>37</v>
      </c>
      <c r="M505" s="1" t="s">
        <v>537</v>
      </c>
      <c r="N505">
        <v>0.8</v>
      </c>
      <c r="O505" s="3">
        <v>6.5000000000000002E-2</v>
      </c>
      <c r="P505" s="3">
        <v>0</v>
      </c>
      <c r="Q505" s="3">
        <v>0.68799999999999994</v>
      </c>
      <c r="R505" s="3">
        <v>0.60399999999999998</v>
      </c>
      <c r="S505" s="3">
        <v>0.54200000000000004</v>
      </c>
      <c r="T505" s="1" t="s">
        <v>170</v>
      </c>
      <c r="U505" s="5">
        <f t="shared" si="77"/>
        <v>8</v>
      </c>
      <c r="V505" s="5">
        <f t="shared" si="78"/>
        <v>10</v>
      </c>
      <c r="W505" s="5">
        <f t="shared" si="88"/>
        <v>8</v>
      </c>
      <c r="X505" s="5">
        <f t="shared" si="89"/>
        <v>10</v>
      </c>
      <c r="Y505" s="3">
        <v>0.46300000000000002</v>
      </c>
      <c r="Z505" s="3">
        <v>0.33300000000000002</v>
      </c>
      <c r="AA505" s="3">
        <v>0.111</v>
      </c>
      <c r="AB505" s="3">
        <v>0.314</v>
      </c>
      <c r="AC505" s="3">
        <v>0.38100000000000001</v>
      </c>
      <c r="AD505" s="1" t="s">
        <v>46</v>
      </c>
      <c r="AE505" s="5">
        <f t="shared" si="90"/>
        <v>0</v>
      </c>
      <c r="AF505" s="5">
        <f t="shared" si="91"/>
        <v>1</v>
      </c>
      <c r="AG505">
        <v>149</v>
      </c>
      <c r="AH505">
        <v>5</v>
      </c>
      <c r="AI505">
        <v>0</v>
      </c>
      <c r="AJ505">
        <v>77</v>
      </c>
      <c r="AK505">
        <f t="shared" si="79"/>
        <v>72</v>
      </c>
      <c r="AL505">
        <v>53</v>
      </c>
      <c r="AM505">
        <v>24</v>
      </c>
      <c r="AN505">
        <v>8</v>
      </c>
      <c r="AO505" s="1" t="s">
        <v>152</v>
      </c>
    </row>
    <row r="506" spans="1:41" x14ac:dyDescent="0.35">
      <c r="A506" s="2">
        <v>41917</v>
      </c>
      <c r="B506" t="s">
        <v>467</v>
      </c>
      <c r="C506">
        <v>3</v>
      </c>
      <c r="D506" t="s">
        <v>35</v>
      </c>
      <c r="E506" t="s">
        <v>43</v>
      </c>
      <c r="F506">
        <v>1</v>
      </c>
      <c r="G506">
        <v>5</v>
      </c>
      <c r="H506">
        <v>1</v>
      </c>
      <c r="I506">
        <v>1</v>
      </c>
      <c r="J506">
        <v>5</v>
      </c>
      <c r="K506" t="s">
        <v>37</v>
      </c>
      <c r="L506" t="s">
        <v>774</v>
      </c>
      <c r="M506" s="1" t="s">
        <v>212</v>
      </c>
      <c r="N506">
        <v>1.97</v>
      </c>
      <c r="O506" s="3">
        <v>7.4999999999999997E-2</v>
      </c>
      <c r="P506" s="3">
        <v>0</v>
      </c>
      <c r="Q506" s="3">
        <v>0.71699999999999997</v>
      </c>
      <c r="R506" s="3">
        <v>0.84199999999999997</v>
      </c>
      <c r="S506" s="3">
        <v>0.6</v>
      </c>
      <c r="T506" s="1" t="s">
        <v>75</v>
      </c>
      <c r="U506" s="5">
        <f t="shared" si="77"/>
        <v>2</v>
      </c>
      <c r="V506" s="5">
        <f t="shared" si="78"/>
        <v>2</v>
      </c>
      <c r="W506" s="5">
        <f t="shared" si="88"/>
        <v>2</v>
      </c>
      <c r="X506" s="5">
        <f t="shared" si="89"/>
        <v>2</v>
      </c>
      <c r="Y506" s="3">
        <v>0.58299999999999996</v>
      </c>
      <c r="Z506" s="3">
        <v>0.44600000000000001</v>
      </c>
      <c r="AA506" s="3">
        <v>2.7E-2</v>
      </c>
      <c r="AB506" s="3">
        <v>0.26200000000000001</v>
      </c>
      <c r="AC506" s="3">
        <v>0.68799999999999994</v>
      </c>
      <c r="AD506" s="1" t="s">
        <v>89</v>
      </c>
      <c r="AE506" s="5">
        <f t="shared" si="90"/>
        <v>3</v>
      </c>
      <c r="AF506" s="5">
        <f t="shared" si="91"/>
        <v>7</v>
      </c>
      <c r="AG506">
        <v>127</v>
      </c>
      <c r="AH506">
        <v>4</v>
      </c>
      <c r="AI506">
        <v>0</v>
      </c>
      <c r="AJ506">
        <v>53</v>
      </c>
      <c r="AK506">
        <f t="shared" si="79"/>
        <v>74</v>
      </c>
      <c r="AL506">
        <v>38</v>
      </c>
      <c r="AM506">
        <v>15</v>
      </c>
      <c r="AN506">
        <v>2</v>
      </c>
      <c r="AO506" s="1" t="s">
        <v>442</v>
      </c>
    </row>
    <row r="507" spans="1:41" x14ac:dyDescent="0.35">
      <c r="A507" s="2">
        <v>41917</v>
      </c>
      <c r="B507" t="s">
        <v>467</v>
      </c>
      <c r="C507">
        <v>3</v>
      </c>
      <c r="D507" t="s">
        <v>35</v>
      </c>
      <c r="E507" t="s">
        <v>49</v>
      </c>
      <c r="F507">
        <v>1</v>
      </c>
      <c r="G507">
        <v>85</v>
      </c>
      <c r="H507">
        <v>1</v>
      </c>
      <c r="I507">
        <v>1</v>
      </c>
      <c r="K507" t="s">
        <v>37</v>
      </c>
      <c r="L507" t="s">
        <v>749</v>
      </c>
      <c r="M507" s="1" t="s">
        <v>526</v>
      </c>
      <c r="N507">
        <v>1.06</v>
      </c>
      <c r="O507" s="3">
        <v>0.13700000000000001</v>
      </c>
      <c r="P507" s="3">
        <v>2.1000000000000001E-2</v>
      </c>
      <c r="Q507" s="3">
        <v>0.68400000000000005</v>
      </c>
      <c r="R507" s="3">
        <v>0.754</v>
      </c>
      <c r="S507" s="3">
        <v>0.46700000000000003</v>
      </c>
      <c r="T507" s="1" t="s">
        <v>71</v>
      </c>
      <c r="U507" s="5">
        <f t="shared" si="77"/>
        <v>3</v>
      </c>
      <c r="V507" s="5">
        <f t="shared" si="78"/>
        <v>5</v>
      </c>
      <c r="W507" s="5">
        <f t="shared" si="88"/>
        <v>3</v>
      </c>
      <c r="X507" s="5">
        <f t="shared" si="89"/>
        <v>5</v>
      </c>
      <c r="Y507" s="3">
        <v>0.52</v>
      </c>
      <c r="Z507" s="3">
        <v>0.35699999999999998</v>
      </c>
      <c r="AA507" s="3">
        <v>0.107</v>
      </c>
      <c r="AB507" s="3">
        <v>0.33300000000000002</v>
      </c>
      <c r="AC507" s="3">
        <v>0.41699999999999998</v>
      </c>
      <c r="AD507" s="1" t="s">
        <v>157</v>
      </c>
      <c r="AE507" s="5">
        <f t="shared" si="90"/>
        <v>3</v>
      </c>
      <c r="AF507" s="5">
        <f t="shared" si="91"/>
        <v>8</v>
      </c>
      <c r="AG507">
        <v>179</v>
      </c>
      <c r="AH507">
        <v>13</v>
      </c>
      <c r="AI507">
        <v>2</v>
      </c>
      <c r="AJ507">
        <v>95</v>
      </c>
      <c r="AK507">
        <f t="shared" si="79"/>
        <v>84</v>
      </c>
      <c r="AL507">
        <v>65</v>
      </c>
      <c r="AM507">
        <v>30</v>
      </c>
      <c r="AN507">
        <v>9</v>
      </c>
      <c r="AO507" s="1" t="s">
        <v>312</v>
      </c>
    </row>
    <row r="508" spans="1:41" x14ac:dyDescent="0.35">
      <c r="A508" s="2">
        <v>41917</v>
      </c>
      <c r="B508" t="s">
        <v>467</v>
      </c>
      <c r="C508">
        <v>3</v>
      </c>
      <c r="D508" t="s">
        <v>35</v>
      </c>
      <c r="E508" t="s">
        <v>54</v>
      </c>
      <c r="F508">
        <v>1</v>
      </c>
      <c r="G508">
        <v>39</v>
      </c>
      <c r="H508">
        <v>1</v>
      </c>
      <c r="I508">
        <v>1</v>
      </c>
      <c r="K508" t="s">
        <v>37</v>
      </c>
      <c r="L508" t="s">
        <v>365</v>
      </c>
      <c r="M508" s="1" t="s">
        <v>62</v>
      </c>
      <c r="N508">
        <v>1.8</v>
      </c>
      <c r="O508" s="3">
        <v>0.127</v>
      </c>
      <c r="P508" s="3">
        <v>1.7999999999999999E-2</v>
      </c>
      <c r="Q508" s="3">
        <v>0.78200000000000003</v>
      </c>
      <c r="R508" s="3">
        <v>0.81399999999999995</v>
      </c>
      <c r="S508" s="3">
        <v>0.58299999999999996</v>
      </c>
      <c r="T508" s="1" t="s">
        <v>75</v>
      </c>
      <c r="U508" s="5">
        <f t="shared" si="77"/>
        <v>2</v>
      </c>
      <c r="V508" s="5">
        <f t="shared" si="78"/>
        <v>2</v>
      </c>
      <c r="W508" s="5">
        <f t="shared" si="88"/>
        <v>2</v>
      </c>
      <c r="X508" s="5">
        <f t="shared" si="89"/>
        <v>2</v>
      </c>
      <c r="Y508" s="3">
        <v>0.56999999999999995</v>
      </c>
      <c r="Z508" s="3">
        <v>0.42499999999999999</v>
      </c>
      <c r="AA508" s="3">
        <v>6.8000000000000005E-2</v>
      </c>
      <c r="AB508" s="3">
        <v>0.3</v>
      </c>
      <c r="AC508" s="3">
        <v>0.57599999999999996</v>
      </c>
      <c r="AD508" s="1" t="s">
        <v>444</v>
      </c>
      <c r="AE508" s="5">
        <f t="shared" si="90"/>
        <v>2</v>
      </c>
      <c r="AF508" s="5">
        <f t="shared" si="91"/>
        <v>8</v>
      </c>
      <c r="AG508">
        <v>128</v>
      </c>
      <c r="AH508">
        <v>7</v>
      </c>
      <c r="AI508">
        <v>1</v>
      </c>
      <c r="AJ508">
        <v>55</v>
      </c>
      <c r="AK508">
        <f t="shared" si="79"/>
        <v>73</v>
      </c>
      <c r="AL508">
        <v>43</v>
      </c>
      <c r="AM508">
        <v>12</v>
      </c>
      <c r="AN508">
        <v>5</v>
      </c>
      <c r="AO508" s="1" t="s">
        <v>72</v>
      </c>
    </row>
    <row r="509" spans="1:41" x14ac:dyDescent="0.35">
      <c r="A509" s="2">
        <v>41911</v>
      </c>
      <c r="B509" t="s">
        <v>773</v>
      </c>
      <c r="C509">
        <v>3</v>
      </c>
      <c r="D509" t="s">
        <v>35</v>
      </c>
      <c r="E509" t="s">
        <v>61</v>
      </c>
      <c r="F509">
        <v>1</v>
      </c>
      <c r="G509">
        <v>6</v>
      </c>
      <c r="H509">
        <v>1</v>
      </c>
      <c r="I509">
        <v>1</v>
      </c>
      <c r="J509">
        <v>3</v>
      </c>
      <c r="K509" t="s">
        <v>37</v>
      </c>
      <c r="L509" t="s">
        <v>645</v>
      </c>
      <c r="M509" s="1" t="s">
        <v>841</v>
      </c>
      <c r="N509">
        <v>1.93</v>
      </c>
      <c r="O509" s="3">
        <v>8.8999999999999996E-2</v>
      </c>
      <c r="P509" s="3">
        <v>2.1999999999999999E-2</v>
      </c>
      <c r="Q509" s="3">
        <v>0.71099999999999997</v>
      </c>
      <c r="R509" s="3">
        <v>0.68799999999999994</v>
      </c>
      <c r="S509" s="3">
        <v>0.61499999999999999</v>
      </c>
      <c r="T509" s="1" t="s">
        <v>70</v>
      </c>
      <c r="U509" s="5">
        <f t="shared" si="77"/>
        <v>1</v>
      </c>
      <c r="V509" s="5">
        <f t="shared" si="78"/>
        <v>2</v>
      </c>
      <c r="W509" s="5">
        <f t="shared" si="88"/>
        <v>1</v>
      </c>
      <c r="X509" s="5">
        <f t="shared" si="89"/>
        <v>2</v>
      </c>
      <c r="Y509" s="3">
        <v>0.65500000000000003</v>
      </c>
      <c r="Z509" s="3">
        <v>0.64300000000000002</v>
      </c>
      <c r="AA509" s="3">
        <v>2.4E-2</v>
      </c>
      <c r="AB509" s="3">
        <v>0.54200000000000004</v>
      </c>
      <c r="AC509" s="3">
        <v>0.77800000000000002</v>
      </c>
      <c r="AD509" s="1" t="s">
        <v>189</v>
      </c>
      <c r="AE509" s="5">
        <f t="shared" si="90"/>
        <v>6</v>
      </c>
      <c r="AF509" s="5">
        <f t="shared" si="91"/>
        <v>8</v>
      </c>
      <c r="AG509">
        <v>87</v>
      </c>
      <c r="AH509">
        <v>4</v>
      </c>
      <c r="AI509">
        <v>1</v>
      </c>
      <c r="AJ509">
        <v>45</v>
      </c>
      <c r="AK509">
        <f t="shared" si="79"/>
        <v>42</v>
      </c>
      <c r="AL509">
        <v>32</v>
      </c>
      <c r="AM509">
        <v>13</v>
      </c>
      <c r="AN509">
        <v>1</v>
      </c>
      <c r="AO509" s="1" t="s">
        <v>456</v>
      </c>
    </row>
    <row r="510" spans="1:41" x14ac:dyDescent="0.35">
      <c r="A510" s="2">
        <v>41911</v>
      </c>
      <c r="B510" t="s">
        <v>773</v>
      </c>
      <c r="C510">
        <v>3</v>
      </c>
      <c r="D510" t="s">
        <v>35</v>
      </c>
      <c r="E510" t="s">
        <v>36</v>
      </c>
      <c r="F510">
        <v>1</v>
      </c>
      <c r="G510">
        <v>11</v>
      </c>
      <c r="H510">
        <v>1</v>
      </c>
      <c r="I510">
        <v>1</v>
      </c>
      <c r="J510">
        <v>6</v>
      </c>
      <c r="K510" t="s">
        <v>37</v>
      </c>
      <c r="L510" t="s">
        <v>175</v>
      </c>
      <c r="M510" s="1" t="s">
        <v>62</v>
      </c>
      <c r="N510">
        <v>1.54</v>
      </c>
      <c r="O510" s="3">
        <v>6.5000000000000002E-2</v>
      </c>
      <c r="P510" s="3">
        <v>0</v>
      </c>
      <c r="Q510" s="3">
        <v>0.56499999999999995</v>
      </c>
      <c r="R510" s="3">
        <v>0.68600000000000005</v>
      </c>
      <c r="S510" s="3">
        <v>0.74099999999999999</v>
      </c>
      <c r="T510" s="1" t="s">
        <v>76</v>
      </c>
      <c r="U510" s="5">
        <f t="shared" si="77"/>
        <v>4</v>
      </c>
      <c r="V510" s="5">
        <f t="shared" si="78"/>
        <v>5</v>
      </c>
      <c r="W510" s="5">
        <f t="shared" si="88"/>
        <v>4</v>
      </c>
      <c r="X510" s="5">
        <f t="shared" si="89"/>
        <v>5</v>
      </c>
      <c r="Y510" s="3">
        <v>0.58299999999999996</v>
      </c>
      <c r="Z510" s="3">
        <v>0.44800000000000001</v>
      </c>
      <c r="AA510" s="3">
        <v>6.9000000000000006E-2</v>
      </c>
      <c r="AB510" s="3">
        <v>0.29399999999999998</v>
      </c>
      <c r="AC510" s="3">
        <v>0.66700000000000004</v>
      </c>
      <c r="AD510" s="1" t="s">
        <v>222</v>
      </c>
      <c r="AE510" s="5">
        <f t="shared" si="90"/>
        <v>3</v>
      </c>
      <c r="AF510" s="5">
        <f t="shared" si="91"/>
        <v>6</v>
      </c>
      <c r="AG510">
        <v>120</v>
      </c>
      <c r="AH510">
        <v>4</v>
      </c>
      <c r="AI510">
        <v>0</v>
      </c>
      <c r="AJ510">
        <v>62</v>
      </c>
      <c r="AK510">
        <f t="shared" si="79"/>
        <v>58</v>
      </c>
      <c r="AL510">
        <v>35</v>
      </c>
      <c r="AM510">
        <v>27</v>
      </c>
      <c r="AN510">
        <v>4</v>
      </c>
      <c r="AO510" s="1" t="s">
        <v>561</v>
      </c>
    </row>
    <row r="511" spans="1:41" x14ac:dyDescent="0.35">
      <c r="A511" s="2">
        <v>41911</v>
      </c>
      <c r="B511" t="s">
        <v>773</v>
      </c>
      <c r="C511">
        <v>3</v>
      </c>
      <c r="D511" t="s">
        <v>35</v>
      </c>
      <c r="E511" t="s">
        <v>43</v>
      </c>
      <c r="F511">
        <v>1</v>
      </c>
      <c r="G511">
        <v>10</v>
      </c>
      <c r="H511">
        <v>1</v>
      </c>
      <c r="I511">
        <v>1</v>
      </c>
      <c r="J511">
        <v>5</v>
      </c>
      <c r="K511" t="s">
        <v>37</v>
      </c>
      <c r="L511" t="s">
        <v>460</v>
      </c>
      <c r="M511" s="1" t="s">
        <v>221</v>
      </c>
      <c r="N511">
        <v>1.36</v>
      </c>
      <c r="O511" s="3">
        <v>3.2000000000000001E-2</v>
      </c>
      <c r="P511" s="3">
        <v>4.8000000000000001E-2</v>
      </c>
      <c r="Q511" s="3">
        <v>0.61899999999999999</v>
      </c>
      <c r="R511" s="3">
        <v>0.79500000000000004</v>
      </c>
      <c r="S511" s="3">
        <v>0.33300000000000002</v>
      </c>
      <c r="T511" s="1" t="s">
        <v>189</v>
      </c>
      <c r="U511" s="5">
        <f t="shared" si="77"/>
        <v>6</v>
      </c>
      <c r="V511" s="5">
        <f t="shared" si="78"/>
        <v>8</v>
      </c>
      <c r="W511" s="5">
        <f t="shared" si="88"/>
        <v>6</v>
      </c>
      <c r="X511" s="5">
        <f t="shared" si="89"/>
        <v>8</v>
      </c>
      <c r="Y511" s="3">
        <v>0.56899999999999995</v>
      </c>
      <c r="Z511" s="3">
        <v>0.51700000000000002</v>
      </c>
      <c r="AA511" s="3">
        <v>3.3000000000000002E-2</v>
      </c>
      <c r="AB511" s="3">
        <v>0.441</v>
      </c>
      <c r="AC511" s="3">
        <v>0.61499999999999999</v>
      </c>
      <c r="AD511" s="1" t="s">
        <v>80</v>
      </c>
      <c r="AE511" s="5">
        <f t="shared" si="90"/>
        <v>5</v>
      </c>
      <c r="AF511" s="5">
        <f t="shared" si="91"/>
        <v>8</v>
      </c>
      <c r="AG511">
        <v>123</v>
      </c>
      <c r="AH511">
        <v>2</v>
      </c>
      <c r="AI511">
        <v>3</v>
      </c>
      <c r="AJ511">
        <v>63</v>
      </c>
      <c r="AK511">
        <f t="shared" si="79"/>
        <v>60</v>
      </c>
      <c r="AL511">
        <v>39</v>
      </c>
      <c r="AM511">
        <v>24</v>
      </c>
      <c r="AN511">
        <v>2</v>
      </c>
      <c r="AO511" s="1" t="s">
        <v>166</v>
      </c>
    </row>
    <row r="512" spans="1:41" x14ac:dyDescent="0.35">
      <c r="A512" s="2">
        <v>41911</v>
      </c>
      <c r="B512" t="s">
        <v>773</v>
      </c>
      <c r="C512">
        <v>3</v>
      </c>
      <c r="D512" t="s">
        <v>35</v>
      </c>
      <c r="E512" t="s">
        <v>49</v>
      </c>
      <c r="F512">
        <v>1</v>
      </c>
      <c r="G512">
        <v>41</v>
      </c>
      <c r="H512">
        <v>1</v>
      </c>
      <c r="I512">
        <v>1</v>
      </c>
      <c r="K512" t="s">
        <v>37</v>
      </c>
      <c r="L512" t="s">
        <v>91</v>
      </c>
      <c r="M512" s="1" t="s">
        <v>478</v>
      </c>
      <c r="N512">
        <v>2.0299999999999998</v>
      </c>
      <c r="O512" s="3">
        <v>0.1</v>
      </c>
      <c r="P512" s="3">
        <v>0</v>
      </c>
      <c r="Q512" s="3">
        <v>0.68</v>
      </c>
      <c r="R512" s="3">
        <v>0.82399999999999995</v>
      </c>
      <c r="S512" s="3">
        <v>0.68799999999999994</v>
      </c>
      <c r="T512" s="1" t="s">
        <v>46</v>
      </c>
      <c r="U512" s="5">
        <f t="shared" si="77"/>
        <v>0</v>
      </c>
      <c r="V512" s="5">
        <f t="shared" si="78"/>
        <v>1</v>
      </c>
      <c r="W512" s="5">
        <f t="shared" si="88"/>
        <v>0</v>
      </c>
      <c r="X512" s="5">
        <f t="shared" si="89"/>
        <v>1</v>
      </c>
      <c r="Y512" s="3">
        <v>0.57899999999999996</v>
      </c>
      <c r="Z512" s="3">
        <v>0.44700000000000001</v>
      </c>
      <c r="AA512" s="3">
        <v>0.184</v>
      </c>
      <c r="AB512" s="3">
        <v>0.30399999999999999</v>
      </c>
      <c r="AC512" s="3">
        <v>0.66700000000000004</v>
      </c>
      <c r="AD512" s="1" t="s">
        <v>154</v>
      </c>
      <c r="AE512" s="5">
        <f t="shared" si="90"/>
        <v>4</v>
      </c>
      <c r="AF512" s="5">
        <f t="shared" si="91"/>
        <v>9</v>
      </c>
      <c r="AG512">
        <v>126</v>
      </c>
      <c r="AH512">
        <v>5</v>
      </c>
      <c r="AI512">
        <v>0</v>
      </c>
      <c r="AJ512">
        <v>50</v>
      </c>
      <c r="AK512">
        <f t="shared" si="79"/>
        <v>76</v>
      </c>
      <c r="AL512">
        <v>34</v>
      </c>
      <c r="AM512">
        <v>16</v>
      </c>
      <c r="AN512">
        <v>14</v>
      </c>
      <c r="AO512" s="1" t="s">
        <v>96</v>
      </c>
    </row>
    <row r="513" spans="1:41" x14ac:dyDescent="0.35">
      <c r="A513" s="2">
        <v>41911</v>
      </c>
      <c r="B513" t="s">
        <v>773</v>
      </c>
      <c r="C513">
        <v>3</v>
      </c>
      <c r="D513" t="s">
        <v>35</v>
      </c>
      <c r="E513" t="s">
        <v>54</v>
      </c>
      <c r="F513">
        <v>1</v>
      </c>
      <c r="G513">
        <v>38</v>
      </c>
      <c r="H513">
        <v>1</v>
      </c>
      <c r="I513">
        <v>1</v>
      </c>
      <c r="K513" t="s">
        <v>37</v>
      </c>
      <c r="L513" t="s">
        <v>842</v>
      </c>
      <c r="M513" s="1" t="s">
        <v>233</v>
      </c>
      <c r="N513">
        <v>1.72</v>
      </c>
      <c r="O513" s="3">
        <v>0.02</v>
      </c>
      <c r="P513" s="3">
        <v>0.02</v>
      </c>
      <c r="Q513" s="3">
        <v>0.69399999999999995</v>
      </c>
      <c r="R513" s="3">
        <v>0.58799999999999997</v>
      </c>
      <c r="S513" s="3">
        <v>0.66700000000000004</v>
      </c>
      <c r="T513" s="1" t="s">
        <v>136</v>
      </c>
      <c r="U513" s="5">
        <f t="shared" si="77"/>
        <v>4</v>
      </c>
      <c r="V513" s="5">
        <f t="shared" si="78"/>
        <v>6</v>
      </c>
      <c r="W513" s="5">
        <f t="shared" si="88"/>
        <v>4</v>
      </c>
      <c r="X513" s="5">
        <f t="shared" si="89"/>
        <v>6</v>
      </c>
      <c r="Y513" s="3">
        <v>0.63800000000000001</v>
      </c>
      <c r="Z513" s="3">
        <v>0.66700000000000004</v>
      </c>
      <c r="AA513" s="3">
        <v>0</v>
      </c>
      <c r="AB513" s="3">
        <v>0.55600000000000005</v>
      </c>
      <c r="AC513" s="3">
        <v>0.74099999999999999</v>
      </c>
      <c r="AD513" s="1" t="s">
        <v>314</v>
      </c>
      <c r="AE513" s="5">
        <f t="shared" si="90"/>
        <v>6</v>
      </c>
      <c r="AF513" s="5">
        <f t="shared" si="91"/>
        <v>6</v>
      </c>
      <c r="AG513">
        <v>94</v>
      </c>
      <c r="AH513">
        <v>1</v>
      </c>
      <c r="AI513">
        <v>1</v>
      </c>
      <c r="AJ513">
        <v>49</v>
      </c>
      <c r="AK513">
        <f t="shared" si="79"/>
        <v>45</v>
      </c>
      <c r="AL513">
        <v>34</v>
      </c>
      <c r="AM513">
        <v>15</v>
      </c>
      <c r="AN513">
        <v>0</v>
      </c>
      <c r="AO513" s="1" t="s">
        <v>843</v>
      </c>
    </row>
    <row r="514" spans="1:41" x14ac:dyDescent="0.35">
      <c r="A514" s="2">
        <v>41876</v>
      </c>
      <c r="B514" t="s">
        <v>245</v>
      </c>
      <c r="C514">
        <v>5</v>
      </c>
      <c r="D514" t="s">
        <v>35</v>
      </c>
      <c r="E514" t="s">
        <v>36</v>
      </c>
      <c r="F514">
        <v>1</v>
      </c>
      <c r="G514">
        <v>11</v>
      </c>
      <c r="H514">
        <v>0</v>
      </c>
      <c r="I514">
        <v>1</v>
      </c>
      <c r="J514">
        <v>10</v>
      </c>
      <c r="K514" t="s">
        <v>260</v>
      </c>
      <c r="L514" t="s">
        <v>37</v>
      </c>
      <c r="M514" s="1" t="s">
        <v>844</v>
      </c>
      <c r="N514">
        <v>1.07</v>
      </c>
      <c r="O514" s="3">
        <v>0.13400000000000001</v>
      </c>
      <c r="P514" s="3">
        <v>3.5999999999999997E-2</v>
      </c>
      <c r="Q514" s="3">
        <v>0.58899999999999997</v>
      </c>
      <c r="R514" s="3">
        <v>0.80300000000000005</v>
      </c>
      <c r="S514" s="3">
        <v>0.37</v>
      </c>
      <c r="T514" s="1" t="s">
        <v>345</v>
      </c>
      <c r="U514" s="5">
        <f t="shared" si="77"/>
        <v>2</v>
      </c>
      <c r="V514" s="5">
        <f t="shared" si="78"/>
        <v>7</v>
      </c>
      <c r="W514" s="5">
        <f t="shared" si="88"/>
        <v>2</v>
      </c>
      <c r="X514" s="5">
        <f t="shared" si="89"/>
        <v>7</v>
      </c>
      <c r="Y514" s="3">
        <v>0.50600000000000001</v>
      </c>
      <c r="Z514" s="3">
        <v>0.4</v>
      </c>
      <c r="AA514" s="3">
        <v>0.04</v>
      </c>
      <c r="AB514" s="3">
        <v>0.32900000000000001</v>
      </c>
      <c r="AC514" s="3">
        <v>0.5</v>
      </c>
      <c r="AD514" s="1" t="s">
        <v>520</v>
      </c>
      <c r="AE514" s="5">
        <f t="shared" si="90"/>
        <v>4</v>
      </c>
      <c r="AF514" s="5">
        <f t="shared" si="91"/>
        <v>13</v>
      </c>
      <c r="AG514">
        <v>237</v>
      </c>
      <c r="AH514">
        <v>15</v>
      </c>
      <c r="AI514">
        <v>4</v>
      </c>
      <c r="AJ514">
        <v>112</v>
      </c>
      <c r="AK514">
        <f t="shared" si="79"/>
        <v>125</v>
      </c>
      <c r="AL514">
        <v>66</v>
      </c>
      <c r="AM514">
        <v>46</v>
      </c>
      <c r="AN514">
        <v>5</v>
      </c>
      <c r="AO514" s="1" t="s">
        <v>845</v>
      </c>
    </row>
    <row r="515" spans="1:41" x14ac:dyDescent="0.35">
      <c r="A515" s="2">
        <v>41876</v>
      </c>
      <c r="B515" t="s">
        <v>245</v>
      </c>
      <c r="C515">
        <v>5</v>
      </c>
      <c r="D515" t="s">
        <v>35</v>
      </c>
      <c r="E515" t="s">
        <v>43</v>
      </c>
      <c r="F515">
        <v>1</v>
      </c>
      <c r="G515">
        <v>9</v>
      </c>
      <c r="H515">
        <v>1</v>
      </c>
      <c r="I515">
        <v>1</v>
      </c>
      <c r="J515">
        <v>8</v>
      </c>
      <c r="K515" t="s">
        <v>37</v>
      </c>
      <c r="L515" t="s">
        <v>175</v>
      </c>
      <c r="M515" s="1" t="s">
        <v>846</v>
      </c>
      <c r="N515">
        <v>1.1000000000000001</v>
      </c>
      <c r="O515" s="3">
        <v>5.2999999999999999E-2</v>
      </c>
      <c r="P515" s="3">
        <v>0.02</v>
      </c>
      <c r="Q515" s="3">
        <v>0.63200000000000001</v>
      </c>
      <c r="R515" s="3">
        <v>0.66700000000000004</v>
      </c>
      <c r="S515" s="3">
        <v>0.51800000000000002</v>
      </c>
      <c r="T515" s="1" t="s">
        <v>527</v>
      </c>
      <c r="U515" s="5">
        <f t="shared" ref="U515:U578" si="92">IFERROR(_xlfn.NUMBERVALUE(LEFT(T515, FIND( "/", T515) - 1)),0)</f>
        <v>12</v>
      </c>
      <c r="V515" s="5">
        <f t="shared" ref="V515:V578" si="93">IFERROR(_xlfn.NUMBERVALUE(RIGHT(T515, LEN(T515) - FIND("/",T515))),0)</f>
        <v>16</v>
      </c>
      <c r="W515" s="5">
        <f t="shared" si="88"/>
        <v>12</v>
      </c>
      <c r="X515" s="5">
        <f t="shared" si="89"/>
        <v>16</v>
      </c>
      <c r="Y515" s="3">
        <v>0.52600000000000002</v>
      </c>
      <c r="Z515" s="3">
        <v>0.42899999999999999</v>
      </c>
      <c r="AA515" s="3">
        <v>6.8000000000000005E-2</v>
      </c>
      <c r="AB515" s="3">
        <v>0.36</v>
      </c>
      <c r="AC515" s="3">
        <v>0.51700000000000002</v>
      </c>
      <c r="AD515" s="1" t="s">
        <v>237</v>
      </c>
      <c r="AE515" s="5">
        <f t="shared" si="90"/>
        <v>7</v>
      </c>
      <c r="AF515" s="5">
        <f t="shared" si="91"/>
        <v>10</v>
      </c>
      <c r="AG515">
        <v>285</v>
      </c>
      <c r="AH515">
        <v>8</v>
      </c>
      <c r="AI515">
        <v>3</v>
      </c>
      <c r="AJ515">
        <v>152</v>
      </c>
      <c r="AK515">
        <f t="shared" ref="AK515:AK578" si="94">AG515-AJ515</f>
        <v>133</v>
      </c>
      <c r="AL515">
        <v>96</v>
      </c>
      <c r="AM515">
        <v>56</v>
      </c>
      <c r="AN515">
        <v>9</v>
      </c>
      <c r="AO515" s="1" t="s">
        <v>264</v>
      </c>
    </row>
    <row r="516" spans="1:41" x14ac:dyDescent="0.35">
      <c r="A516" s="2">
        <v>41876</v>
      </c>
      <c r="B516" t="s">
        <v>245</v>
      </c>
      <c r="C516">
        <v>5</v>
      </c>
      <c r="D516" t="s">
        <v>35</v>
      </c>
      <c r="E516" t="s">
        <v>49</v>
      </c>
      <c r="F516">
        <v>1</v>
      </c>
      <c r="G516">
        <v>25</v>
      </c>
      <c r="H516">
        <v>1</v>
      </c>
      <c r="I516">
        <v>1</v>
      </c>
      <c r="J516">
        <v>22</v>
      </c>
      <c r="K516" t="s">
        <v>37</v>
      </c>
      <c r="L516" t="s">
        <v>428</v>
      </c>
      <c r="M516" s="1" t="s">
        <v>847</v>
      </c>
      <c r="N516">
        <v>1.55</v>
      </c>
      <c r="O516" s="3">
        <v>7.0999999999999994E-2</v>
      </c>
      <c r="P516" s="3">
        <v>0</v>
      </c>
      <c r="Q516" s="3">
        <v>0.64700000000000002</v>
      </c>
      <c r="R516" s="3">
        <v>0.76400000000000001</v>
      </c>
      <c r="S516" s="3">
        <v>0.7</v>
      </c>
      <c r="T516" s="1" t="s">
        <v>75</v>
      </c>
      <c r="U516" s="5">
        <f t="shared" si="92"/>
        <v>2</v>
      </c>
      <c r="V516" s="5">
        <f t="shared" si="93"/>
        <v>2</v>
      </c>
      <c r="W516" s="5">
        <f t="shared" si="88"/>
        <v>2</v>
      </c>
      <c r="X516" s="5">
        <f t="shared" si="89"/>
        <v>2</v>
      </c>
      <c r="Y516" s="3">
        <v>0.57099999999999995</v>
      </c>
      <c r="Z516" s="3">
        <v>0.4</v>
      </c>
      <c r="AA516" s="3">
        <v>7.0999999999999994E-2</v>
      </c>
      <c r="AB516" s="3">
        <v>0.27300000000000002</v>
      </c>
      <c r="AC516" s="3">
        <v>0.53700000000000003</v>
      </c>
      <c r="AD516" s="1" t="s">
        <v>154</v>
      </c>
      <c r="AE516" s="5">
        <f t="shared" si="90"/>
        <v>4</v>
      </c>
      <c r="AF516" s="5">
        <f t="shared" si="91"/>
        <v>9</v>
      </c>
      <c r="AG516">
        <v>170</v>
      </c>
      <c r="AH516">
        <v>6</v>
      </c>
      <c r="AI516">
        <v>0</v>
      </c>
      <c r="AJ516">
        <v>85</v>
      </c>
      <c r="AK516">
        <f t="shared" si="94"/>
        <v>85</v>
      </c>
      <c r="AL516">
        <v>55</v>
      </c>
      <c r="AM516">
        <v>30</v>
      </c>
      <c r="AN516">
        <v>6</v>
      </c>
      <c r="AO516" s="1" t="s">
        <v>482</v>
      </c>
    </row>
    <row r="517" spans="1:41" x14ac:dyDescent="0.35">
      <c r="A517" s="2">
        <v>41876</v>
      </c>
      <c r="B517" t="s">
        <v>245</v>
      </c>
      <c r="C517">
        <v>5</v>
      </c>
      <c r="D517" t="s">
        <v>35</v>
      </c>
      <c r="E517" t="s">
        <v>54</v>
      </c>
      <c r="F517">
        <v>1</v>
      </c>
      <c r="G517">
        <v>57</v>
      </c>
      <c r="H517">
        <v>1</v>
      </c>
      <c r="I517">
        <v>1</v>
      </c>
      <c r="K517" t="s">
        <v>37</v>
      </c>
      <c r="L517" t="s">
        <v>491</v>
      </c>
      <c r="M517" s="1" t="s">
        <v>439</v>
      </c>
      <c r="N517">
        <v>1.64</v>
      </c>
      <c r="O517" s="3">
        <v>6.8000000000000005E-2</v>
      </c>
      <c r="P517" s="3">
        <v>1.4E-2</v>
      </c>
      <c r="Q517" s="3">
        <v>0.68899999999999995</v>
      </c>
      <c r="R517" s="3">
        <v>0.745</v>
      </c>
      <c r="S517" s="3">
        <v>0.47799999999999998</v>
      </c>
      <c r="T517" s="1" t="s">
        <v>108</v>
      </c>
      <c r="U517" s="5">
        <f t="shared" si="92"/>
        <v>2</v>
      </c>
      <c r="V517" s="5">
        <f t="shared" si="93"/>
        <v>4</v>
      </c>
      <c r="W517" s="5">
        <f t="shared" si="88"/>
        <v>2</v>
      </c>
      <c r="X517" s="5">
        <f t="shared" si="89"/>
        <v>4</v>
      </c>
      <c r="Y517" s="3">
        <v>0.61</v>
      </c>
      <c r="Z517" s="3">
        <v>0.55600000000000005</v>
      </c>
      <c r="AA517" s="3">
        <v>9.7000000000000003E-2</v>
      </c>
      <c r="AB517" s="3">
        <v>0.435</v>
      </c>
      <c r="AC517" s="3">
        <v>0.76900000000000002</v>
      </c>
      <c r="AD517" s="1" t="s">
        <v>433</v>
      </c>
      <c r="AE517" s="5">
        <f t="shared" si="90"/>
        <v>7</v>
      </c>
      <c r="AF517" s="5">
        <f t="shared" si="91"/>
        <v>12</v>
      </c>
      <c r="AG517">
        <v>146</v>
      </c>
      <c r="AH517">
        <v>5</v>
      </c>
      <c r="AI517">
        <v>1</v>
      </c>
      <c r="AJ517">
        <v>74</v>
      </c>
      <c r="AK517">
        <f t="shared" si="94"/>
        <v>72</v>
      </c>
      <c r="AL517">
        <v>51</v>
      </c>
      <c r="AM517">
        <v>23</v>
      </c>
      <c r="AN517">
        <v>7</v>
      </c>
      <c r="AO517" s="1" t="s">
        <v>440</v>
      </c>
    </row>
    <row r="518" spans="1:41" x14ac:dyDescent="0.35">
      <c r="A518" s="2">
        <v>41876</v>
      </c>
      <c r="B518" t="s">
        <v>245</v>
      </c>
      <c r="C518">
        <v>5</v>
      </c>
      <c r="D518" t="s">
        <v>35</v>
      </c>
      <c r="E518" t="s">
        <v>128</v>
      </c>
      <c r="F518">
        <v>1</v>
      </c>
      <c r="G518">
        <v>81</v>
      </c>
      <c r="H518">
        <v>1</v>
      </c>
      <c r="I518">
        <v>1</v>
      </c>
      <c r="K518" t="s">
        <v>37</v>
      </c>
      <c r="L518" t="s">
        <v>848</v>
      </c>
      <c r="M518" s="1" t="s">
        <v>849</v>
      </c>
      <c r="N518">
        <v>2.83</v>
      </c>
      <c r="O518" s="3">
        <v>0.22800000000000001</v>
      </c>
      <c r="P518" s="3">
        <v>0</v>
      </c>
      <c r="Q518" s="3">
        <v>0.754</v>
      </c>
      <c r="R518" s="3">
        <v>0.88400000000000001</v>
      </c>
      <c r="S518" s="3">
        <v>0.57099999999999995</v>
      </c>
      <c r="T518" s="1" t="s">
        <v>84</v>
      </c>
      <c r="U518" s="5">
        <f t="shared" si="92"/>
        <v>1</v>
      </c>
      <c r="V518" s="5">
        <f t="shared" si="93"/>
        <v>1</v>
      </c>
      <c r="W518" s="5">
        <f t="shared" si="88"/>
        <v>1</v>
      </c>
      <c r="X518" s="5">
        <f t="shared" si="89"/>
        <v>1</v>
      </c>
      <c r="Y518" s="3">
        <v>0.65700000000000003</v>
      </c>
      <c r="Z518" s="3">
        <v>0.54500000000000004</v>
      </c>
      <c r="AA518" s="3">
        <v>2.5999999999999999E-2</v>
      </c>
      <c r="AB518" s="3">
        <v>0.41</v>
      </c>
      <c r="AC518" s="3">
        <v>0.68400000000000005</v>
      </c>
      <c r="AD518" s="1" t="s">
        <v>433</v>
      </c>
      <c r="AE518" s="5">
        <f t="shared" si="90"/>
        <v>7</v>
      </c>
      <c r="AF518" s="5">
        <f t="shared" si="91"/>
        <v>12</v>
      </c>
      <c r="AG518">
        <v>134</v>
      </c>
      <c r="AH518">
        <v>13</v>
      </c>
      <c r="AI518">
        <v>0</v>
      </c>
      <c r="AJ518">
        <v>57</v>
      </c>
      <c r="AK518">
        <f t="shared" si="94"/>
        <v>77</v>
      </c>
      <c r="AL518">
        <v>43</v>
      </c>
      <c r="AM518">
        <v>14</v>
      </c>
      <c r="AN518">
        <v>2</v>
      </c>
      <c r="AO518" s="1" t="s">
        <v>72</v>
      </c>
    </row>
    <row r="519" spans="1:41" x14ac:dyDescent="0.35">
      <c r="A519" s="2">
        <v>41876</v>
      </c>
      <c r="B519" t="s">
        <v>245</v>
      </c>
      <c r="C519">
        <v>5</v>
      </c>
      <c r="D519" t="s">
        <v>35</v>
      </c>
      <c r="E519" t="s">
        <v>133</v>
      </c>
      <c r="F519">
        <v>1</v>
      </c>
      <c r="G519">
        <v>79</v>
      </c>
      <c r="H519">
        <v>1</v>
      </c>
      <c r="I519">
        <v>1</v>
      </c>
      <c r="K519" t="s">
        <v>37</v>
      </c>
      <c r="L519" t="s">
        <v>142</v>
      </c>
      <c r="M519" s="1" t="s">
        <v>642</v>
      </c>
      <c r="N519">
        <v>1.83</v>
      </c>
      <c r="O519" s="3">
        <v>9.1999999999999998E-2</v>
      </c>
      <c r="P519" s="3">
        <v>3.9E-2</v>
      </c>
      <c r="Q519" s="3">
        <v>0.61799999999999999</v>
      </c>
      <c r="R519" s="3">
        <v>0.76600000000000001</v>
      </c>
      <c r="S519" s="3">
        <v>0.621</v>
      </c>
      <c r="T519" s="1" t="s">
        <v>136</v>
      </c>
      <c r="U519" s="5">
        <f t="shared" si="92"/>
        <v>4</v>
      </c>
      <c r="V519" s="5">
        <f t="shared" si="93"/>
        <v>6</v>
      </c>
      <c r="W519" s="5">
        <f t="shared" si="88"/>
        <v>4</v>
      </c>
      <c r="X519" s="5">
        <f t="shared" si="89"/>
        <v>6</v>
      </c>
      <c r="Y519" s="3">
        <v>0.623</v>
      </c>
      <c r="Z519" s="3">
        <v>0.52900000000000003</v>
      </c>
      <c r="AA519" s="3">
        <v>1.4E-2</v>
      </c>
      <c r="AB519" s="3">
        <v>0.4</v>
      </c>
      <c r="AC519" s="3">
        <v>0.65700000000000003</v>
      </c>
      <c r="AD519" s="1" t="s">
        <v>433</v>
      </c>
      <c r="AE519" s="5">
        <f t="shared" si="90"/>
        <v>7</v>
      </c>
      <c r="AF519" s="5">
        <f t="shared" si="91"/>
        <v>12</v>
      </c>
      <c r="AG519">
        <v>146</v>
      </c>
      <c r="AH519">
        <v>7</v>
      </c>
      <c r="AI519">
        <v>3</v>
      </c>
      <c r="AJ519">
        <v>76</v>
      </c>
      <c r="AK519">
        <f t="shared" si="94"/>
        <v>70</v>
      </c>
      <c r="AL519">
        <v>47</v>
      </c>
      <c r="AM519">
        <v>29</v>
      </c>
      <c r="AN519">
        <v>1</v>
      </c>
      <c r="AO519" s="1" t="s">
        <v>561</v>
      </c>
    </row>
    <row r="520" spans="1:41" x14ac:dyDescent="0.35">
      <c r="A520" s="2">
        <v>41861</v>
      </c>
      <c r="B520" t="s">
        <v>419</v>
      </c>
      <c r="C520">
        <v>3</v>
      </c>
      <c r="D520" t="s">
        <v>35</v>
      </c>
      <c r="E520" t="s">
        <v>49</v>
      </c>
      <c r="F520">
        <v>1</v>
      </c>
      <c r="G520">
        <v>20</v>
      </c>
      <c r="H520">
        <v>0</v>
      </c>
      <c r="I520">
        <v>1</v>
      </c>
      <c r="J520">
        <v>16</v>
      </c>
      <c r="K520" t="s">
        <v>754</v>
      </c>
      <c r="L520" t="s">
        <v>37</v>
      </c>
      <c r="M520" s="1" t="s">
        <v>850</v>
      </c>
      <c r="N520">
        <v>0.68</v>
      </c>
      <c r="O520" s="3">
        <v>0.128</v>
      </c>
      <c r="P520" s="3">
        <v>3.7999999999999999E-2</v>
      </c>
      <c r="Q520" s="3">
        <v>0.65400000000000003</v>
      </c>
      <c r="R520" s="3">
        <v>0.70599999999999996</v>
      </c>
      <c r="S520" s="3">
        <v>0.44400000000000001</v>
      </c>
      <c r="T520" s="1" t="s">
        <v>136</v>
      </c>
      <c r="U520" s="5">
        <f t="shared" si="92"/>
        <v>4</v>
      </c>
      <c r="V520" s="5">
        <f t="shared" si="93"/>
        <v>6</v>
      </c>
      <c r="W520" s="5">
        <f t="shared" si="88"/>
        <v>4</v>
      </c>
      <c r="X520" s="5">
        <f t="shared" si="89"/>
        <v>6</v>
      </c>
      <c r="Y520" s="3">
        <v>0.44900000000000001</v>
      </c>
      <c r="Z520" s="3">
        <v>0.26100000000000001</v>
      </c>
      <c r="AA520" s="3">
        <v>7.1999999999999995E-2</v>
      </c>
      <c r="AB520" s="3">
        <v>0.24399999999999999</v>
      </c>
      <c r="AC520" s="3">
        <v>0.29199999999999998</v>
      </c>
      <c r="AD520" s="1" t="s">
        <v>84</v>
      </c>
      <c r="AE520" s="5">
        <f t="shared" si="90"/>
        <v>1</v>
      </c>
      <c r="AF520" s="5">
        <f t="shared" si="91"/>
        <v>1</v>
      </c>
      <c r="AG520">
        <v>147</v>
      </c>
      <c r="AH520">
        <v>10</v>
      </c>
      <c r="AI520">
        <v>3</v>
      </c>
      <c r="AJ520">
        <v>78</v>
      </c>
      <c r="AK520">
        <f t="shared" si="94"/>
        <v>69</v>
      </c>
      <c r="AL520">
        <v>51</v>
      </c>
      <c r="AM520">
        <v>27</v>
      </c>
      <c r="AN520">
        <v>5</v>
      </c>
      <c r="AO520" s="1" t="s">
        <v>666</v>
      </c>
    </row>
    <row r="521" spans="1:41" x14ac:dyDescent="0.35">
      <c r="A521" s="2">
        <v>41861</v>
      </c>
      <c r="B521" t="s">
        <v>419</v>
      </c>
      <c r="C521">
        <v>3</v>
      </c>
      <c r="D521" t="s">
        <v>35</v>
      </c>
      <c r="E521" t="s">
        <v>54</v>
      </c>
      <c r="F521">
        <v>1</v>
      </c>
      <c r="G521">
        <v>31</v>
      </c>
      <c r="H521">
        <v>1</v>
      </c>
      <c r="I521">
        <v>1</v>
      </c>
      <c r="K521" t="s">
        <v>37</v>
      </c>
      <c r="L521" t="s">
        <v>675</v>
      </c>
      <c r="M521" s="1" t="s">
        <v>526</v>
      </c>
      <c r="N521">
        <v>1.05</v>
      </c>
      <c r="O521" s="3">
        <v>8.2000000000000003E-2</v>
      </c>
      <c r="P521" s="3">
        <v>3.5000000000000003E-2</v>
      </c>
      <c r="Q521" s="3">
        <v>0.70599999999999996</v>
      </c>
      <c r="R521" s="3">
        <v>0.73299999999999998</v>
      </c>
      <c r="S521" s="3">
        <v>0.44</v>
      </c>
      <c r="T521" s="1" t="s">
        <v>63</v>
      </c>
      <c r="U521" s="5">
        <f t="shared" si="92"/>
        <v>2</v>
      </c>
      <c r="V521" s="5">
        <f t="shared" si="93"/>
        <v>5</v>
      </c>
      <c r="W521" s="5">
        <f t="shared" si="88"/>
        <v>2</v>
      </c>
      <c r="X521" s="5">
        <f t="shared" si="89"/>
        <v>5</v>
      </c>
      <c r="Y521" s="3">
        <v>0.50600000000000001</v>
      </c>
      <c r="Z521" s="3">
        <v>0.371</v>
      </c>
      <c r="AA521" s="3">
        <v>5.6000000000000001E-2</v>
      </c>
      <c r="AB521" s="3">
        <v>0.313</v>
      </c>
      <c r="AC521" s="3">
        <v>0.439</v>
      </c>
      <c r="AD521" s="1" t="s">
        <v>165</v>
      </c>
      <c r="AE521" s="5">
        <f t="shared" si="90"/>
        <v>4</v>
      </c>
      <c r="AF521" s="5">
        <f t="shared" si="91"/>
        <v>10</v>
      </c>
      <c r="AG521">
        <v>174</v>
      </c>
      <c r="AH521">
        <v>7</v>
      </c>
      <c r="AI521">
        <v>3</v>
      </c>
      <c r="AJ521">
        <v>85</v>
      </c>
      <c r="AK521">
        <f t="shared" si="94"/>
        <v>89</v>
      </c>
      <c r="AL521">
        <v>60</v>
      </c>
      <c r="AM521">
        <v>25</v>
      </c>
      <c r="AN521">
        <v>5</v>
      </c>
      <c r="AO521" s="1" t="s">
        <v>405</v>
      </c>
    </row>
    <row r="522" spans="1:41" x14ac:dyDescent="0.35">
      <c r="A522" s="2">
        <v>41855</v>
      </c>
      <c r="B522" t="s">
        <v>590</v>
      </c>
      <c r="C522">
        <v>3</v>
      </c>
      <c r="D522" t="s">
        <v>35</v>
      </c>
      <c r="E522" t="s">
        <v>49</v>
      </c>
      <c r="F522">
        <v>1</v>
      </c>
      <c r="G522">
        <v>15</v>
      </c>
      <c r="H522">
        <v>0</v>
      </c>
      <c r="I522">
        <v>1</v>
      </c>
      <c r="J522">
        <v>13</v>
      </c>
      <c r="K522" t="s">
        <v>548</v>
      </c>
      <c r="L522" t="s">
        <v>37</v>
      </c>
      <c r="M522" s="1" t="s">
        <v>161</v>
      </c>
      <c r="N522">
        <v>0.65</v>
      </c>
      <c r="O522" s="3">
        <v>4.1000000000000002E-2</v>
      </c>
      <c r="P522" s="3">
        <v>0.02</v>
      </c>
      <c r="Q522" s="3">
        <v>0.61199999999999999</v>
      </c>
      <c r="R522" s="3">
        <v>0.56699999999999995</v>
      </c>
      <c r="S522" s="3">
        <v>0.47399999999999998</v>
      </c>
      <c r="T522" s="1" t="s">
        <v>403</v>
      </c>
      <c r="U522" s="5">
        <f t="shared" si="92"/>
        <v>0</v>
      </c>
      <c r="V522" s="5">
        <f t="shared" si="93"/>
        <v>4</v>
      </c>
      <c r="W522" s="5">
        <f t="shared" si="88"/>
        <v>0</v>
      </c>
      <c r="X522" s="5">
        <f t="shared" si="89"/>
        <v>4</v>
      </c>
      <c r="Y522" s="3">
        <v>0.41799999999999998</v>
      </c>
      <c r="Z522" s="3">
        <v>0.30599999999999999</v>
      </c>
      <c r="AA522" s="3">
        <v>0.16300000000000001</v>
      </c>
      <c r="AB522" s="3">
        <v>0.192</v>
      </c>
      <c r="AC522" s="3">
        <v>0.435</v>
      </c>
      <c r="AD522" s="1" t="s">
        <v>46</v>
      </c>
      <c r="AE522" s="5">
        <f t="shared" si="90"/>
        <v>0</v>
      </c>
      <c r="AF522" s="5">
        <f t="shared" si="91"/>
        <v>1</v>
      </c>
      <c r="AG522">
        <v>98</v>
      </c>
      <c r="AH522">
        <v>2</v>
      </c>
      <c r="AI522">
        <v>1</v>
      </c>
      <c r="AJ522">
        <v>49</v>
      </c>
      <c r="AK522">
        <f t="shared" si="94"/>
        <v>49</v>
      </c>
      <c r="AL522">
        <v>30</v>
      </c>
      <c r="AM522">
        <v>19</v>
      </c>
      <c r="AN522">
        <v>8</v>
      </c>
      <c r="AO522" s="1" t="s">
        <v>843</v>
      </c>
    </row>
    <row r="523" spans="1:41" x14ac:dyDescent="0.35">
      <c r="A523" s="2">
        <v>41855</v>
      </c>
      <c r="B523" t="s">
        <v>590</v>
      </c>
      <c r="C523">
        <v>3</v>
      </c>
      <c r="D523" t="s">
        <v>35</v>
      </c>
      <c r="E523" t="s">
        <v>54</v>
      </c>
      <c r="F523">
        <v>1</v>
      </c>
      <c r="G523">
        <v>22</v>
      </c>
      <c r="H523">
        <v>1</v>
      </c>
      <c r="I523">
        <v>1</v>
      </c>
      <c r="K523" t="s">
        <v>37</v>
      </c>
      <c r="L523" t="s">
        <v>177</v>
      </c>
      <c r="M523" s="1" t="s">
        <v>851</v>
      </c>
      <c r="N523">
        <v>1.32</v>
      </c>
      <c r="O523" s="3">
        <v>4.8000000000000001E-2</v>
      </c>
      <c r="P523" s="3">
        <v>3.7999999999999999E-2</v>
      </c>
      <c r="Q523" s="3">
        <v>0.64800000000000002</v>
      </c>
      <c r="R523" s="3">
        <v>0.80900000000000005</v>
      </c>
      <c r="S523" s="3">
        <v>0.51400000000000001</v>
      </c>
      <c r="T523" s="1" t="s">
        <v>332</v>
      </c>
      <c r="U523" s="5">
        <f t="shared" si="92"/>
        <v>6</v>
      </c>
      <c r="V523" s="5">
        <f t="shared" si="93"/>
        <v>7</v>
      </c>
      <c r="W523" s="5">
        <f t="shared" si="88"/>
        <v>6</v>
      </c>
      <c r="X523" s="5">
        <f t="shared" si="89"/>
        <v>7</v>
      </c>
      <c r="Y523" s="3">
        <v>0.53</v>
      </c>
      <c r="Z523" s="3">
        <v>0.38900000000000001</v>
      </c>
      <c r="AA523" s="3">
        <v>6.0999999999999999E-2</v>
      </c>
      <c r="AB523" s="3">
        <v>0.27</v>
      </c>
      <c r="AC523" s="3">
        <v>0.54400000000000004</v>
      </c>
      <c r="AD523" s="1" t="s">
        <v>283</v>
      </c>
      <c r="AE523" s="5">
        <f t="shared" si="90"/>
        <v>3</v>
      </c>
      <c r="AF523" s="5">
        <f t="shared" si="91"/>
        <v>10</v>
      </c>
      <c r="AG523">
        <v>236</v>
      </c>
      <c r="AH523">
        <v>5</v>
      </c>
      <c r="AI523">
        <v>4</v>
      </c>
      <c r="AJ523">
        <v>105</v>
      </c>
      <c r="AK523">
        <f t="shared" si="94"/>
        <v>131</v>
      </c>
      <c r="AL523">
        <v>68</v>
      </c>
      <c r="AM523">
        <v>37</v>
      </c>
      <c r="AN523">
        <v>8</v>
      </c>
      <c r="AO523" s="1" t="s">
        <v>379</v>
      </c>
    </row>
    <row r="524" spans="1:41" x14ac:dyDescent="0.35">
      <c r="A524" s="2">
        <v>41813</v>
      </c>
      <c r="B524" t="s">
        <v>103</v>
      </c>
      <c r="C524">
        <v>5</v>
      </c>
      <c r="D524" t="s">
        <v>104</v>
      </c>
      <c r="E524" t="s">
        <v>61</v>
      </c>
      <c r="F524">
        <v>2</v>
      </c>
      <c r="G524">
        <v>4</v>
      </c>
      <c r="H524">
        <v>1</v>
      </c>
      <c r="I524">
        <v>1</v>
      </c>
      <c r="J524">
        <v>4</v>
      </c>
      <c r="K524" t="s">
        <v>37</v>
      </c>
      <c r="L524" t="s">
        <v>435</v>
      </c>
      <c r="M524" s="1" t="s">
        <v>852</v>
      </c>
      <c r="N524">
        <v>1.1200000000000001</v>
      </c>
      <c r="O524" s="3">
        <v>7.4999999999999997E-2</v>
      </c>
      <c r="P524" s="3">
        <v>1.7000000000000001E-2</v>
      </c>
      <c r="Q524" s="3">
        <v>0.621</v>
      </c>
      <c r="R524" s="3">
        <v>0.73099999999999998</v>
      </c>
      <c r="S524" s="3">
        <v>0.65200000000000002</v>
      </c>
      <c r="T524" s="1" t="s">
        <v>186</v>
      </c>
      <c r="U524" s="5">
        <f t="shared" si="92"/>
        <v>4</v>
      </c>
      <c r="V524" s="5">
        <f t="shared" si="93"/>
        <v>7</v>
      </c>
      <c r="W524" s="5">
        <f t="shared" si="88"/>
        <v>4</v>
      </c>
      <c r="X524" s="5">
        <f t="shared" si="89"/>
        <v>7</v>
      </c>
      <c r="Y524" s="3">
        <v>0.50800000000000001</v>
      </c>
      <c r="Z524" s="3">
        <v>0.33300000000000002</v>
      </c>
      <c r="AA524" s="3">
        <v>0.151</v>
      </c>
      <c r="AB524" s="3">
        <v>0.23300000000000001</v>
      </c>
      <c r="AC524" s="3">
        <v>0.55900000000000005</v>
      </c>
      <c r="AD524" s="1" t="s">
        <v>853</v>
      </c>
      <c r="AE524" s="5">
        <f t="shared" si="90"/>
        <v>4</v>
      </c>
      <c r="AF524" s="5">
        <f t="shared" si="91"/>
        <v>15</v>
      </c>
      <c r="AG524">
        <v>366</v>
      </c>
      <c r="AH524">
        <v>13</v>
      </c>
      <c r="AI524">
        <v>3</v>
      </c>
      <c r="AJ524">
        <v>174</v>
      </c>
      <c r="AK524">
        <f t="shared" si="94"/>
        <v>192</v>
      </c>
      <c r="AL524">
        <v>108</v>
      </c>
      <c r="AM524">
        <v>66</v>
      </c>
      <c r="AN524">
        <v>29</v>
      </c>
      <c r="AO524" s="1" t="s">
        <v>854</v>
      </c>
    </row>
    <row r="525" spans="1:41" x14ac:dyDescent="0.35">
      <c r="A525" s="2">
        <v>41813</v>
      </c>
      <c r="B525" t="s">
        <v>103</v>
      </c>
      <c r="C525">
        <v>5</v>
      </c>
      <c r="D525" t="s">
        <v>104</v>
      </c>
      <c r="E525" t="s">
        <v>36</v>
      </c>
      <c r="F525">
        <v>2</v>
      </c>
      <c r="G525">
        <v>13</v>
      </c>
      <c r="H525">
        <v>1</v>
      </c>
      <c r="I525">
        <v>1</v>
      </c>
      <c r="J525">
        <v>11</v>
      </c>
      <c r="K525" t="s">
        <v>37</v>
      </c>
      <c r="L525" t="s">
        <v>460</v>
      </c>
      <c r="M525" s="1" t="s">
        <v>855</v>
      </c>
      <c r="N525">
        <v>0.99</v>
      </c>
      <c r="O525" s="3">
        <v>0.11700000000000001</v>
      </c>
      <c r="P525" s="3">
        <v>1.4E-2</v>
      </c>
      <c r="Q525" s="3">
        <v>0.70299999999999996</v>
      </c>
      <c r="R525" s="3">
        <v>0.72499999999999998</v>
      </c>
      <c r="S525" s="3">
        <v>0.55800000000000005</v>
      </c>
      <c r="T525" s="1" t="s">
        <v>258</v>
      </c>
      <c r="U525" s="5">
        <f t="shared" si="92"/>
        <v>8</v>
      </c>
      <c r="V525" s="5">
        <f t="shared" si="93"/>
        <v>11</v>
      </c>
      <c r="W525" s="5">
        <f t="shared" si="88"/>
        <v>8</v>
      </c>
      <c r="X525" s="5">
        <f t="shared" si="89"/>
        <v>11</v>
      </c>
      <c r="Y525" s="3">
        <v>0.50700000000000001</v>
      </c>
      <c r="Z525" s="3">
        <v>0.32100000000000001</v>
      </c>
      <c r="AA525" s="3">
        <v>0.115</v>
      </c>
      <c r="AB525" s="3">
        <v>0.183</v>
      </c>
      <c r="AC525" s="3">
        <v>0.55100000000000005</v>
      </c>
      <c r="AD525" s="1" t="s">
        <v>222</v>
      </c>
      <c r="AE525" s="5">
        <f t="shared" si="90"/>
        <v>3</v>
      </c>
      <c r="AF525" s="5">
        <f t="shared" si="91"/>
        <v>6</v>
      </c>
      <c r="AG525">
        <v>276</v>
      </c>
      <c r="AH525">
        <v>17</v>
      </c>
      <c r="AI525">
        <v>2</v>
      </c>
      <c r="AJ525">
        <v>145</v>
      </c>
      <c r="AK525">
        <f t="shared" si="94"/>
        <v>131</v>
      </c>
      <c r="AL525">
        <v>102</v>
      </c>
      <c r="AM525">
        <v>43</v>
      </c>
      <c r="AN525">
        <v>15</v>
      </c>
      <c r="AO525" s="1" t="s">
        <v>564</v>
      </c>
    </row>
    <row r="526" spans="1:41" x14ac:dyDescent="0.35">
      <c r="A526" s="2">
        <v>41813</v>
      </c>
      <c r="B526" t="s">
        <v>103</v>
      </c>
      <c r="C526">
        <v>5</v>
      </c>
      <c r="D526" t="s">
        <v>104</v>
      </c>
      <c r="E526" t="s">
        <v>43</v>
      </c>
      <c r="F526">
        <v>2</v>
      </c>
      <c r="G526">
        <v>29</v>
      </c>
      <c r="H526">
        <v>1</v>
      </c>
      <c r="I526">
        <v>1</v>
      </c>
      <c r="J526">
        <v>26</v>
      </c>
      <c r="K526" t="s">
        <v>37</v>
      </c>
      <c r="L526" t="s">
        <v>83</v>
      </c>
      <c r="M526" s="1" t="s">
        <v>856</v>
      </c>
      <c r="N526">
        <v>1.41</v>
      </c>
      <c r="O526" s="3">
        <v>7.5999999999999998E-2</v>
      </c>
      <c r="P526" s="3">
        <v>2.3E-2</v>
      </c>
      <c r="Q526" s="3">
        <v>0.69699999999999995</v>
      </c>
      <c r="R526" s="3">
        <v>0.73899999999999999</v>
      </c>
      <c r="S526" s="3">
        <v>0.57499999999999996</v>
      </c>
      <c r="T526" s="1" t="s">
        <v>108</v>
      </c>
      <c r="U526" s="5">
        <f t="shared" si="92"/>
        <v>2</v>
      </c>
      <c r="V526" s="5">
        <f t="shared" si="93"/>
        <v>4</v>
      </c>
      <c r="W526" s="5">
        <f t="shared" si="88"/>
        <v>2</v>
      </c>
      <c r="X526" s="5">
        <f t="shared" si="89"/>
        <v>4</v>
      </c>
      <c r="Y526" s="3">
        <v>0.55100000000000005</v>
      </c>
      <c r="Z526" s="3">
        <v>0.438</v>
      </c>
      <c r="AA526" s="3">
        <v>6.3E-2</v>
      </c>
      <c r="AB526" s="3">
        <v>0.315</v>
      </c>
      <c r="AC526" s="3">
        <v>0.59199999999999997</v>
      </c>
      <c r="AD526" s="1" t="s">
        <v>418</v>
      </c>
      <c r="AE526" s="5">
        <f t="shared" si="90"/>
        <v>7</v>
      </c>
      <c r="AF526" s="5">
        <f t="shared" si="91"/>
        <v>19</v>
      </c>
      <c r="AG526">
        <v>292</v>
      </c>
      <c r="AH526">
        <v>10</v>
      </c>
      <c r="AI526">
        <v>3</v>
      </c>
      <c r="AJ526">
        <v>132</v>
      </c>
      <c r="AK526">
        <f t="shared" si="94"/>
        <v>160</v>
      </c>
      <c r="AL526">
        <v>92</v>
      </c>
      <c r="AM526">
        <v>40</v>
      </c>
      <c r="AN526">
        <v>10</v>
      </c>
      <c r="AO526" s="1" t="s">
        <v>662</v>
      </c>
    </row>
    <row r="527" spans="1:41" x14ac:dyDescent="0.35">
      <c r="A527" s="2">
        <v>41813</v>
      </c>
      <c r="B527" t="s">
        <v>103</v>
      </c>
      <c r="C527">
        <v>5</v>
      </c>
      <c r="D527" t="s">
        <v>104</v>
      </c>
      <c r="E527" t="s">
        <v>49</v>
      </c>
      <c r="F527">
        <v>2</v>
      </c>
      <c r="G527">
        <v>17</v>
      </c>
      <c r="H527">
        <v>1</v>
      </c>
      <c r="I527">
        <v>1</v>
      </c>
      <c r="J527">
        <v>14</v>
      </c>
      <c r="K527" t="s">
        <v>37</v>
      </c>
      <c r="L527" t="s">
        <v>548</v>
      </c>
      <c r="M527" s="1" t="s">
        <v>857</v>
      </c>
      <c r="N527">
        <v>1.23</v>
      </c>
      <c r="O527" s="3">
        <v>0.14599999999999999</v>
      </c>
      <c r="P527" s="3">
        <v>0</v>
      </c>
      <c r="Q527" s="3">
        <v>0.70799999999999996</v>
      </c>
      <c r="R527" s="3">
        <v>0.80900000000000005</v>
      </c>
      <c r="S527" s="3">
        <v>0.67900000000000005</v>
      </c>
      <c r="T527" s="1" t="s">
        <v>75</v>
      </c>
      <c r="U527" s="5">
        <f t="shared" si="92"/>
        <v>2</v>
      </c>
      <c r="V527" s="5">
        <f t="shared" si="93"/>
        <v>2</v>
      </c>
      <c r="W527" s="5">
        <f t="shared" si="88"/>
        <v>2</v>
      </c>
      <c r="X527" s="5">
        <f t="shared" si="89"/>
        <v>2</v>
      </c>
      <c r="Y527" s="3">
        <v>0.53500000000000003</v>
      </c>
      <c r="Z527" s="3">
        <v>0.28100000000000003</v>
      </c>
      <c r="AA527" s="3">
        <v>0.21299999999999999</v>
      </c>
      <c r="AB527" s="3">
        <v>0.22</v>
      </c>
      <c r="AC527" s="3">
        <v>0.4</v>
      </c>
      <c r="AD527" s="1" t="s">
        <v>570</v>
      </c>
      <c r="AE527" s="5">
        <f t="shared" si="90"/>
        <v>2</v>
      </c>
      <c r="AF527" s="5">
        <f t="shared" si="91"/>
        <v>9</v>
      </c>
      <c r="AG527">
        <v>185</v>
      </c>
      <c r="AH527">
        <v>14</v>
      </c>
      <c r="AI527">
        <v>0</v>
      </c>
      <c r="AJ527">
        <v>96</v>
      </c>
      <c r="AK527">
        <f t="shared" si="94"/>
        <v>89</v>
      </c>
      <c r="AL527">
        <v>68</v>
      </c>
      <c r="AM527">
        <v>28</v>
      </c>
      <c r="AN527">
        <v>19</v>
      </c>
      <c r="AO527" s="1" t="s">
        <v>488</v>
      </c>
    </row>
    <row r="528" spans="1:41" x14ac:dyDescent="0.35">
      <c r="A528" s="2">
        <v>41813</v>
      </c>
      <c r="B528" t="s">
        <v>103</v>
      </c>
      <c r="C528">
        <v>5</v>
      </c>
      <c r="D528" t="s">
        <v>104</v>
      </c>
      <c r="E528" t="s">
        <v>54</v>
      </c>
      <c r="F528">
        <v>2</v>
      </c>
      <c r="G528">
        <v>44</v>
      </c>
      <c r="H528">
        <v>1</v>
      </c>
      <c r="I528">
        <v>1</v>
      </c>
      <c r="K528" t="s">
        <v>37</v>
      </c>
      <c r="L528" t="s">
        <v>675</v>
      </c>
      <c r="M528" s="1" t="s">
        <v>858</v>
      </c>
      <c r="N528">
        <v>1.31</v>
      </c>
      <c r="O528" s="3">
        <v>8.7999999999999995E-2</v>
      </c>
      <c r="P528" s="3">
        <v>2.5000000000000001E-2</v>
      </c>
      <c r="Q528" s="3">
        <v>0.58799999999999997</v>
      </c>
      <c r="R528" s="3">
        <v>0.76600000000000001</v>
      </c>
      <c r="S528" s="3">
        <v>0.45500000000000002</v>
      </c>
      <c r="T528" s="1" t="s">
        <v>186</v>
      </c>
      <c r="U528" s="5">
        <f t="shared" si="92"/>
        <v>4</v>
      </c>
      <c r="V528" s="5">
        <f t="shared" si="93"/>
        <v>7</v>
      </c>
      <c r="W528" s="5">
        <f t="shared" si="88"/>
        <v>4</v>
      </c>
      <c r="X528" s="5">
        <f t="shared" si="89"/>
        <v>7</v>
      </c>
      <c r="Y528" s="3">
        <v>0.54600000000000004</v>
      </c>
      <c r="Z528" s="3">
        <v>0.47599999999999998</v>
      </c>
      <c r="AA528" s="3">
        <v>2.9000000000000001E-2</v>
      </c>
      <c r="AB528" s="3">
        <v>0.35199999999999998</v>
      </c>
      <c r="AC528" s="3">
        <v>0.61199999999999999</v>
      </c>
      <c r="AD528" s="1" t="s">
        <v>599</v>
      </c>
      <c r="AE528" s="5">
        <f t="shared" si="90"/>
        <v>7</v>
      </c>
      <c r="AF528" s="5">
        <f t="shared" si="91"/>
        <v>14</v>
      </c>
      <c r="AG528">
        <v>183</v>
      </c>
      <c r="AH528">
        <v>7</v>
      </c>
      <c r="AI528">
        <v>2</v>
      </c>
      <c r="AJ528">
        <v>80</v>
      </c>
      <c r="AK528">
        <f t="shared" si="94"/>
        <v>103</v>
      </c>
      <c r="AL528">
        <v>47</v>
      </c>
      <c r="AM528">
        <v>33</v>
      </c>
      <c r="AN528">
        <v>3</v>
      </c>
      <c r="AO528" s="1" t="s">
        <v>859</v>
      </c>
    </row>
    <row r="529" spans="1:41" x14ac:dyDescent="0.35">
      <c r="A529" s="2">
        <v>41813</v>
      </c>
      <c r="B529" t="s">
        <v>103</v>
      </c>
      <c r="C529">
        <v>5</v>
      </c>
      <c r="D529" t="s">
        <v>104</v>
      </c>
      <c r="E529" t="s">
        <v>128</v>
      </c>
      <c r="F529">
        <v>2</v>
      </c>
      <c r="G529">
        <v>38</v>
      </c>
      <c r="H529">
        <v>1</v>
      </c>
      <c r="I529">
        <v>1</v>
      </c>
      <c r="K529" t="s">
        <v>37</v>
      </c>
      <c r="L529" t="s">
        <v>693</v>
      </c>
      <c r="M529" s="1" t="s">
        <v>860</v>
      </c>
      <c r="N529">
        <v>1.19</v>
      </c>
      <c r="O529" s="3">
        <v>0.122</v>
      </c>
      <c r="P529" s="3">
        <v>1.4E-2</v>
      </c>
      <c r="Q529" s="3">
        <v>0.68899999999999995</v>
      </c>
      <c r="R529" s="3">
        <v>0.79400000000000004</v>
      </c>
      <c r="S529" s="3">
        <v>0.52200000000000002</v>
      </c>
      <c r="T529" s="1" t="s">
        <v>178</v>
      </c>
      <c r="U529" s="5">
        <f t="shared" si="92"/>
        <v>5</v>
      </c>
      <c r="V529" s="5">
        <f t="shared" si="93"/>
        <v>5</v>
      </c>
      <c r="W529" s="5">
        <f t="shared" si="88"/>
        <v>5</v>
      </c>
      <c r="X529" s="5">
        <f t="shared" si="89"/>
        <v>5</v>
      </c>
      <c r="Y529" s="3">
        <v>0.53100000000000003</v>
      </c>
      <c r="Z529" s="3">
        <v>0.34499999999999997</v>
      </c>
      <c r="AA529" s="3">
        <v>6.3E-2</v>
      </c>
      <c r="AB529" s="3">
        <v>0.253</v>
      </c>
      <c r="AC529" s="3">
        <v>0.51</v>
      </c>
      <c r="AD529" s="1" t="s">
        <v>345</v>
      </c>
      <c r="AE529" s="5">
        <f t="shared" si="90"/>
        <v>2</v>
      </c>
      <c r="AF529" s="5">
        <f t="shared" si="91"/>
        <v>7</v>
      </c>
      <c r="AG529">
        <v>290</v>
      </c>
      <c r="AH529">
        <v>18</v>
      </c>
      <c r="AI529">
        <v>2</v>
      </c>
      <c r="AJ529">
        <v>148</v>
      </c>
      <c r="AK529">
        <f t="shared" si="94"/>
        <v>142</v>
      </c>
      <c r="AL529">
        <v>102</v>
      </c>
      <c r="AM529">
        <v>46</v>
      </c>
      <c r="AN529">
        <v>9</v>
      </c>
      <c r="AO529" s="1" t="s">
        <v>861</v>
      </c>
    </row>
    <row r="530" spans="1:41" x14ac:dyDescent="0.35">
      <c r="A530" s="2">
        <v>41813</v>
      </c>
      <c r="B530" t="s">
        <v>103</v>
      </c>
      <c r="C530">
        <v>5</v>
      </c>
      <c r="D530" t="s">
        <v>104</v>
      </c>
      <c r="E530" t="s">
        <v>133</v>
      </c>
      <c r="F530">
        <v>2</v>
      </c>
      <c r="G530">
        <v>56</v>
      </c>
      <c r="H530">
        <v>1</v>
      </c>
      <c r="I530">
        <v>1</v>
      </c>
      <c r="K530" t="s">
        <v>37</v>
      </c>
      <c r="L530" t="s">
        <v>827</v>
      </c>
      <c r="M530" s="1" t="s">
        <v>836</v>
      </c>
      <c r="N530">
        <v>2.2400000000000002</v>
      </c>
      <c r="O530" s="3">
        <v>0.113</v>
      </c>
      <c r="P530" s="3">
        <v>0</v>
      </c>
      <c r="Q530" s="3">
        <v>0.66100000000000003</v>
      </c>
      <c r="R530" s="3">
        <v>0.80500000000000005</v>
      </c>
      <c r="S530" s="3">
        <v>0.71399999999999997</v>
      </c>
      <c r="T530" s="1" t="s">
        <v>57</v>
      </c>
      <c r="U530" s="5">
        <f t="shared" si="92"/>
        <v>0</v>
      </c>
      <c r="V530" s="5">
        <f t="shared" si="93"/>
        <v>0</v>
      </c>
      <c r="W530" s="5">
        <f t="shared" si="88"/>
        <v>0</v>
      </c>
      <c r="X530" s="5">
        <f t="shared" si="89"/>
        <v>0</v>
      </c>
      <c r="Y530" s="3">
        <v>0.61699999999999999</v>
      </c>
      <c r="Z530" s="3">
        <v>0.50600000000000001</v>
      </c>
      <c r="AA530" s="3">
        <v>1.0999999999999999E-2</v>
      </c>
      <c r="AB530" s="3">
        <v>0.5</v>
      </c>
      <c r="AC530" s="3">
        <v>0.51400000000000001</v>
      </c>
      <c r="AD530" s="1" t="s">
        <v>118</v>
      </c>
      <c r="AE530" s="5">
        <f t="shared" si="90"/>
        <v>6</v>
      </c>
      <c r="AF530" s="5">
        <f t="shared" si="91"/>
        <v>15</v>
      </c>
      <c r="AG530">
        <v>149</v>
      </c>
      <c r="AH530">
        <v>7</v>
      </c>
      <c r="AI530">
        <v>0</v>
      </c>
      <c r="AJ530">
        <v>62</v>
      </c>
      <c r="AK530">
        <f t="shared" si="94"/>
        <v>87</v>
      </c>
      <c r="AL530">
        <v>41</v>
      </c>
      <c r="AM530">
        <v>21</v>
      </c>
      <c r="AN530">
        <v>1</v>
      </c>
      <c r="AO530" s="1" t="s">
        <v>72</v>
      </c>
    </row>
    <row r="531" spans="1:41" x14ac:dyDescent="0.35">
      <c r="A531" s="2">
        <v>41785</v>
      </c>
      <c r="B531" t="s">
        <v>138</v>
      </c>
      <c r="C531">
        <v>5</v>
      </c>
      <c r="D531" t="s">
        <v>139</v>
      </c>
      <c r="E531" t="s">
        <v>61</v>
      </c>
      <c r="F531">
        <v>2</v>
      </c>
      <c r="G531">
        <v>1</v>
      </c>
      <c r="H531">
        <v>0</v>
      </c>
      <c r="I531">
        <v>2</v>
      </c>
      <c r="J531">
        <v>1</v>
      </c>
      <c r="K531" t="s">
        <v>140</v>
      </c>
      <c r="L531" t="s">
        <v>37</v>
      </c>
      <c r="M531" s="1" t="s">
        <v>862</v>
      </c>
      <c r="N531">
        <v>0.84</v>
      </c>
      <c r="O531" s="3">
        <v>8.6999999999999994E-2</v>
      </c>
      <c r="P531" s="3">
        <v>2.4E-2</v>
      </c>
      <c r="Q531" s="3">
        <v>0.65100000000000002</v>
      </c>
      <c r="R531" s="3">
        <v>0.72</v>
      </c>
      <c r="S531" s="3">
        <v>0.36399999999999999</v>
      </c>
      <c r="T531" s="1" t="s">
        <v>165</v>
      </c>
      <c r="U531" s="5">
        <f t="shared" si="92"/>
        <v>4</v>
      </c>
      <c r="V531" s="5">
        <f t="shared" si="93"/>
        <v>10</v>
      </c>
      <c r="W531" s="5">
        <f t="shared" si="88"/>
        <v>4</v>
      </c>
      <c r="X531" s="5">
        <f t="shared" si="89"/>
        <v>10</v>
      </c>
      <c r="Y531" s="3">
        <v>0.47199999999999998</v>
      </c>
      <c r="Z531" s="3">
        <v>0.34200000000000003</v>
      </c>
      <c r="AA531" s="3">
        <v>2.5000000000000001E-2</v>
      </c>
      <c r="AB531" s="3">
        <v>0.27400000000000002</v>
      </c>
      <c r="AC531" s="3">
        <v>0.5</v>
      </c>
      <c r="AD531" s="1" t="s">
        <v>399</v>
      </c>
      <c r="AE531" s="5">
        <f t="shared" si="90"/>
        <v>3</v>
      </c>
      <c r="AF531" s="5">
        <f t="shared" si="91"/>
        <v>9</v>
      </c>
      <c r="AG531">
        <v>246</v>
      </c>
      <c r="AH531">
        <v>11</v>
      </c>
      <c r="AI531">
        <v>3</v>
      </c>
      <c r="AJ531">
        <v>126</v>
      </c>
      <c r="AK531">
        <f t="shared" si="94"/>
        <v>120</v>
      </c>
      <c r="AL531">
        <v>82</v>
      </c>
      <c r="AM531">
        <v>44</v>
      </c>
      <c r="AN531">
        <v>3</v>
      </c>
      <c r="AO531" s="1" t="s">
        <v>863</v>
      </c>
    </row>
    <row r="532" spans="1:41" x14ac:dyDescent="0.35">
      <c r="A532" s="2">
        <v>41785</v>
      </c>
      <c r="B532" t="s">
        <v>138</v>
      </c>
      <c r="C532">
        <v>5</v>
      </c>
      <c r="D532" t="s">
        <v>139</v>
      </c>
      <c r="E532" t="s">
        <v>36</v>
      </c>
      <c r="F532">
        <v>2</v>
      </c>
      <c r="G532">
        <v>17</v>
      </c>
      <c r="H532">
        <v>1</v>
      </c>
      <c r="I532">
        <v>2</v>
      </c>
      <c r="J532">
        <v>18</v>
      </c>
      <c r="K532" t="s">
        <v>37</v>
      </c>
      <c r="L532" t="s">
        <v>649</v>
      </c>
      <c r="M532" s="1" t="s">
        <v>864</v>
      </c>
      <c r="N532">
        <v>1.1499999999999999</v>
      </c>
      <c r="O532" s="3">
        <v>8.1000000000000003E-2</v>
      </c>
      <c r="P532" s="3">
        <v>8.9999999999999993E-3</v>
      </c>
      <c r="Q532" s="3">
        <v>0.66700000000000004</v>
      </c>
      <c r="R532" s="3">
        <v>0.79700000000000004</v>
      </c>
      <c r="S532" s="3">
        <v>0.432</v>
      </c>
      <c r="T532" s="1" t="s">
        <v>162</v>
      </c>
      <c r="U532" s="5">
        <f t="shared" si="92"/>
        <v>5</v>
      </c>
      <c r="V532" s="5">
        <f t="shared" si="93"/>
        <v>7</v>
      </c>
      <c r="W532" s="5">
        <f t="shared" si="88"/>
        <v>5</v>
      </c>
      <c r="X532" s="5">
        <f t="shared" si="89"/>
        <v>7</v>
      </c>
      <c r="Y532" s="3">
        <v>0.52800000000000002</v>
      </c>
      <c r="Z532" s="3">
        <v>0.371</v>
      </c>
      <c r="AA532" s="3">
        <v>0.124</v>
      </c>
      <c r="AB532" s="3">
        <v>0.3</v>
      </c>
      <c r="AC532" s="3">
        <v>0.46700000000000003</v>
      </c>
      <c r="AD532" s="1" t="s">
        <v>234</v>
      </c>
      <c r="AE532" s="5">
        <f t="shared" si="90"/>
        <v>5</v>
      </c>
      <c r="AF532" s="5">
        <f t="shared" si="91"/>
        <v>10</v>
      </c>
      <c r="AG532">
        <v>216</v>
      </c>
      <c r="AH532">
        <v>9</v>
      </c>
      <c r="AI532">
        <v>1</v>
      </c>
      <c r="AJ532">
        <v>111</v>
      </c>
      <c r="AK532">
        <f t="shared" si="94"/>
        <v>105</v>
      </c>
      <c r="AL532">
        <v>74</v>
      </c>
      <c r="AM532">
        <v>37</v>
      </c>
      <c r="AN532">
        <v>13</v>
      </c>
      <c r="AO532" s="1" t="s">
        <v>865</v>
      </c>
    </row>
    <row r="533" spans="1:41" x14ac:dyDescent="0.35">
      <c r="A533" s="2">
        <v>41785</v>
      </c>
      <c r="B533" t="s">
        <v>138</v>
      </c>
      <c r="C533">
        <v>5</v>
      </c>
      <c r="D533" t="s">
        <v>139</v>
      </c>
      <c r="E533" t="s">
        <v>43</v>
      </c>
      <c r="F533">
        <v>2</v>
      </c>
      <c r="G533">
        <v>9</v>
      </c>
      <c r="H533">
        <v>1</v>
      </c>
      <c r="I533">
        <v>2</v>
      </c>
      <c r="J533">
        <v>8</v>
      </c>
      <c r="K533" t="s">
        <v>37</v>
      </c>
      <c r="L533" t="s">
        <v>351</v>
      </c>
      <c r="M533" s="1" t="s">
        <v>866</v>
      </c>
      <c r="N533">
        <v>1.41</v>
      </c>
      <c r="O533" s="3">
        <v>4.1000000000000002E-2</v>
      </c>
      <c r="P533" s="3">
        <v>0.01</v>
      </c>
      <c r="Q533" s="3">
        <v>0.68400000000000005</v>
      </c>
      <c r="R533" s="3">
        <v>0.746</v>
      </c>
      <c r="S533" s="3">
        <v>0.74199999999999999</v>
      </c>
      <c r="T533" s="1" t="s">
        <v>70</v>
      </c>
      <c r="U533" s="5">
        <f t="shared" si="92"/>
        <v>1</v>
      </c>
      <c r="V533" s="5">
        <f t="shared" si="93"/>
        <v>2</v>
      </c>
      <c r="W533" s="5">
        <f t="shared" si="88"/>
        <v>1</v>
      </c>
      <c r="X533" s="5">
        <f t="shared" si="89"/>
        <v>2</v>
      </c>
      <c r="Y533" s="3">
        <v>0.53800000000000003</v>
      </c>
      <c r="Z533" s="3">
        <v>0.36</v>
      </c>
      <c r="AA533" s="3">
        <v>0.184</v>
      </c>
      <c r="AB533" s="3">
        <v>0.21299999999999999</v>
      </c>
      <c r="AC533" s="3">
        <v>0.70599999999999996</v>
      </c>
      <c r="AD533" s="1" t="s">
        <v>399</v>
      </c>
      <c r="AE533" s="5">
        <f t="shared" si="90"/>
        <v>3</v>
      </c>
      <c r="AF533" s="5">
        <f t="shared" si="91"/>
        <v>9</v>
      </c>
      <c r="AG533">
        <v>212</v>
      </c>
      <c r="AH533">
        <v>4</v>
      </c>
      <c r="AI533">
        <v>1</v>
      </c>
      <c r="AJ533">
        <v>98</v>
      </c>
      <c r="AK533">
        <f t="shared" si="94"/>
        <v>114</v>
      </c>
      <c r="AL533">
        <v>67</v>
      </c>
      <c r="AM533">
        <v>31</v>
      </c>
      <c r="AN533">
        <v>21</v>
      </c>
      <c r="AO533" s="1" t="s">
        <v>522</v>
      </c>
    </row>
    <row r="534" spans="1:41" x14ac:dyDescent="0.35">
      <c r="A534" s="2">
        <v>41785</v>
      </c>
      <c r="B534" t="s">
        <v>138</v>
      </c>
      <c r="C534">
        <v>5</v>
      </c>
      <c r="D534" t="s">
        <v>139</v>
      </c>
      <c r="E534" t="s">
        <v>49</v>
      </c>
      <c r="F534">
        <v>2</v>
      </c>
      <c r="G534">
        <v>14</v>
      </c>
      <c r="H534">
        <v>1</v>
      </c>
      <c r="I534">
        <v>2</v>
      </c>
      <c r="J534">
        <v>13</v>
      </c>
      <c r="K534" t="s">
        <v>37</v>
      </c>
      <c r="L534" t="s">
        <v>548</v>
      </c>
      <c r="M534" s="1" t="s">
        <v>307</v>
      </c>
      <c r="N534">
        <v>1.96</v>
      </c>
      <c r="O534" s="3">
        <v>1.4999999999999999E-2</v>
      </c>
      <c r="P534" s="3">
        <v>1.4999999999999999E-2</v>
      </c>
      <c r="Q534" s="3">
        <v>0.66700000000000004</v>
      </c>
      <c r="R534" s="3">
        <v>0.70499999999999996</v>
      </c>
      <c r="S534" s="3">
        <v>0.77300000000000002</v>
      </c>
      <c r="T534" s="1" t="s">
        <v>70</v>
      </c>
      <c r="U534" s="5">
        <f t="shared" si="92"/>
        <v>1</v>
      </c>
      <c r="V534" s="5">
        <f t="shared" si="93"/>
        <v>2</v>
      </c>
      <c r="W534" s="5">
        <f t="shared" si="88"/>
        <v>1</v>
      </c>
      <c r="X534" s="5">
        <f t="shared" si="89"/>
        <v>2</v>
      </c>
      <c r="Y534" s="3">
        <v>0.628</v>
      </c>
      <c r="Z534" s="3">
        <v>0.53500000000000003</v>
      </c>
      <c r="AA534" s="3">
        <v>7.0000000000000007E-2</v>
      </c>
      <c r="AB534" s="3">
        <v>0.45</v>
      </c>
      <c r="AC534" s="3">
        <v>0.64500000000000002</v>
      </c>
      <c r="AD534" s="1" t="s">
        <v>387</v>
      </c>
      <c r="AE534" s="5">
        <f t="shared" si="90"/>
        <v>7</v>
      </c>
      <c r="AF534" s="5">
        <f t="shared" si="91"/>
        <v>9</v>
      </c>
      <c r="AG534">
        <v>137</v>
      </c>
      <c r="AH534">
        <v>1</v>
      </c>
      <c r="AI534">
        <v>1</v>
      </c>
      <c r="AJ534">
        <v>66</v>
      </c>
      <c r="AK534">
        <f t="shared" si="94"/>
        <v>71</v>
      </c>
      <c r="AL534">
        <v>44</v>
      </c>
      <c r="AM534">
        <v>22</v>
      </c>
      <c r="AN534">
        <v>5</v>
      </c>
      <c r="AO534" s="1" t="s">
        <v>474</v>
      </c>
    </row>
    <row r="535" spans="1:41" x14ac:dyDescent="0.35">
      <c r="A535" s="2">
        <v>41785</v>
      </c>
      <c r="B535" t="s">
        <v>138</v>
      </c>
      <c r="C535">
        <v>5</v>
      </c>
      <c r="D535" t="s">
        <v>139</v>
      </c>
      <c r="E535" t="s">
        <v>54</v>
      </c>
      <c r="F535">
        <v>2</v>
      </c>
      <c r="G535">
        <v>26</v>
      </c>
      <c r="H535">
        <v>1</v>
      </c>
      <c r="I535">
        <v>2</v>
      </c>
      <c r="J535">
        <v>25</v>
      </c>
      <c r="K535" t="s">
        <v>37</v>
      </c>
      <c r="L535" t="s">
        <v>83</v>
      </c>
      <c r="M535" s="1" t="s">
        <v>867</v>
      </c>
      <c r="N535">
        <v>1.19</v>
      </c>
      <c r="O535" s="3">
        <v>3.5999999999999997E-2</v>
      </c>
      <c r="P535" s="3">
        <v>2.1999999999999999E-2</v>
      </c>
      <c r="Q535" s="3">
        <v>0.65200000000000002</v>
      </c>
      <c r="R535" s="3">
        <v>0.68899999999999995</v>
      </c>
      <c r="S535" s="3">
        <v>0.54200000000000004</v>
      </c>
      <c r="T535" s="1" t="s">
        <v>258</v>
      </c>
      <c r="U535" s="5">
        <f t="shared" si="92"/>
        <v>8</v>
      </c>
      <c r="V535" s="5">
        <f t="shared" si="93"/>
        <v>11</v>
      </c>
      <c r="W535" s="5">
        <f t="shared" si="88"/>
        <v>8</v>
      </c>
      <c r="X535" s="5">
        <f t="shared" si="89"/>
        <v>11</v>
      </c>
      <c r="Y535" s="3">
        <v>0.53500000000000003</v>
      </c>
      <c r="Z535" s="3">
        <v>0.43099999999999999</v>
      </c>
      <c r="AA535" s="3">
        <v>3.5999999999999997E-2</v>
      </c>
      <c r="AB535" s="3">
        <v>0.29399999999999998</v>
      </c>
      <c r="AC535" s="3">
        <v>0.56499999999999995</v>
      </c>
      <c r="AD535" s="1" t="s">
        <v>868</v>
      </c>
      <c r="AE535" s="5">
        <f t="shared" si="90"/>
        <v>7</v>
      </c>
      <c r="AF535" s="5">
        <f t="shared" si="91"/>
        <v>22</v>
      </c>
      <c r="AG535">
        <v>275</v>
      </c>
      <c r="AH535">
        <v>5</v>
      </c>
      <c r="AI535">
        <v>3</v>
      </c>
      <c r="AJ535">
        <v>138</v>
      </c>
      <c r="AK535">
        <f t="shared" si="94"/>
        <v>137</v>
      </c>
      <c r="AL535">
        <v>90</v>
      </c>
      <c r="AM535">
        <v>48</v>
      </c>
      <c r="AN535">
        <v>5</v>
      </c>
      <c r="AO535" s="1" t="s">
        <v>869</v>
      </c>
    </row>
    <row r="536" spans="1:41" x14ac:dyDescent="0.35">
      <c r="A536" s="2">
        <v>41785</v>
      </c>
      <c r="B536" t="s">
        <v>138</v>
      </c>
      <c r="C536">
        <v>5</v>
      </c>
      <c r="D536" t="s">
        <v>139</v>
      </c>
      <c r="E536" t="s">
        <v>128</v>
      </c>
      <c r="F536">
        <v>2</v>
      </c>
      <c r="G536">
        <v>42</v>
      </c>
      <c r="H536">
        <v>1</v>
      </c>
      <c r="I536">
        <v>2</v>
      </c>
      <c r="K536" t="s">
        <v>37</v>
      </c>
      <c r="L536" t="s">
        <v>357</v>
      </c>
      <c r="M536" s="1" t="s">
        <v>130</v>
      </c>
      <c r="N536">
        <v>1.82</v>
      </c>
      <c r="O536" s="3">
        <v>2.9000000000000001E-2</v>
      </c>
      <c r="P536" s="3">
        <v>1.4E-2</v>
      </c>
      <c r="Q536" s="3">
        <v>0.60899999999999999</v>
      </c>
      <c r="R536" s="3">
        <v>0.76200000000000001</v>
      </c>
      <c r="S536" s="3">
        <v>0.63</v>
      </c>
      <c r="T536" s="1" t="s">
        <v>108</v>
      </c>
      <c r="U536" s="5">
        <f t="shared" si="92"/>
        <v>2</v>
      </c>
      <c r="V536" s="5">
        <f t="shared" si="93"/>
        <v>4</v>
      </c>
      <c r="W536" s="5">
        <f t="shared" si="88"/>
        <v>2</v>
      </c>
      <c r="X536" s="5">
        <f t="shared" si="89"/>
        <v>4</v>
      </c>
      <c r="Y536" s="3">
        <v>0.61399999999999999</v>
      </c>
      <c r="Z536" s="3">
        <v>0.52600000000000002</v>
      </c>
      <c r="AA536" s="3">
        <v>3.9E-2</v>
      </c>
      <c r="AB536" s="3">
        <v>0.42199999999999999</v>
      </c>
      <c r="AC536" s="3">
        <v>0.67700000000000005</v>
      </c>
      <c r="AD536" s="1" t="s">
        <v>387</v>
      </c>
      <c r="AE536" s="5">
        <f t="shared" si="90"/>
        <v>7</v>
      </c>
      <c r="AF536" s="5">
        <f t="shared" si="91"/>
        <v>9</v>
      </c>
      <c r="AG536">
        <v>145</v>
      </c>
      <c r="AH536">
        <v>2</v>
      </c>
      <c r="AI536">
        <v>1</v>
      </c>
      <c r="AJ536">
        <v>69</v>
      </c>
      <c r="AK536">
        <f t="shared" si="94"/>
        <v>76</v>
      </c>
      <c r="AL536">
        <v>42</v>
      </c>
      <c r="AM536">
        <v>27</v>
      </c>
      <c r="AN536">
        <v>3</v>
      </c>
      <c r="AO536" s="1" t="s">
        <v>308</v>
      </c>
    </row>
    <row r="537" spans="1:41" x14ac:dyDescent="0.35">
      <c r="A537" s="2">
        <v>41785</v>
      </c>
      <c r="B537" t="s">
        <v>138</v>
      </c>
      <c r="C537">
        <v>5</v>
      </c>
      <c r="D537" t="s">
        <v>139</v>
      </c>
      <c r="E537" t="s">
        <v>133</v>
      </c>
      <c r="F537">
        <v>2</v>
      </c>
      <c r="G537">
        <v>44</v>
      </c>
      <c r="H537">
        <v>1</v>
      </c>
      <c r="I537">
        <v>2</v>
      </c>
      <c r="K537" t="s">
        <v>37</v>
      </c>
      <c r="L537" t="s">
        <v>568</v>
      </c>
      <c r="M537" s="1" t="s">
        <v>642</v>
      </c>
      <c r="N537">
        <v>1.45</v>
      </c>
      <c r="O537" s="3">
        <v>0.108</v>
      </c>
      <c r="P537" s="3">
        <v>3.5999999999999997E-2</v>
      </c>
      <c r="Q537" s="3">
        <v>0.69899999999999995</v>
      </c>
      <c r="R537" s="3">
        <v>0.65500000000000003</v>
      </c>
      <c r="S537" s="3">
        <v>0.56000000000000005</v>
      </c>
      <c r="T537" s="1" t="s">
        <v>237</v>
      </c>
      <c r="U537" s="5">
        <f t="shared" si="92"/>
        <v>7</v>
      </c>
      <c r="V537" s="5">
        <f t="shared" si="93"/>
        <v>10</v>
      </c>
      <c r="W537" s="5">
        <f t="shared" si="88"/>
        <v>7</v>
      </c>
      <c r="X537" s="5">
        <f t="shared" si="89"/>
        <v>10</v>
      </c>
      <c r="Y537" s="3">
        <v>0.58199999999999996</v>
      </c>
      <c r="Z537" s="3">
        <v>0.54</v>
      </c>
      <c r="AA537" s="3">
        <v>0</v>
      </c>
      <c r="AB537" s="3">
        <v>0.38500000000000001</v>
      </c>
      <c r="AC537" s="3">
        <v>0.77100000000000002</v>
      </c>
      <c r="AD537" s="1" t="s">
        <v>709</v>
      </c>
      <c r="AE537" s="5">
        <f t="shared" si="90"/>
        <v>8</v>
      </c>
      <c r="AF537" s="5">
        <f t="shared" si="91"/>
        <v>15</v>
      </c>
      <c r="AG537">
        <v>170</v>
      </c>
      <c r="AH537">
        <v>9</v>
      </c>
      <c r="AI537">
        <v>3</v>
      </c>
      <c r="AJ537">
        <v>83</v>
      </c>
      <c r="AK537">
        <f t="shared" si="94"/>
        <v>87</v>
      </c>
      <c r="AL537">
        <v>58</v>
      </c>
      <c r="AM537">
        <v>25</v>
      </c>
      <c r="AN537">
        <v>0</v>
      </c>
      <c r="AO537" s="1" t="s">
        <v>870</v>
      </c>
    </row>
    <row r="538" spans="1:41" x14ac:dyDescent="0.35">
      <c r="A538" s="2">
        <v>41770</v>
      </c>
      <c r="B538" t="s">
        <v>150</v>
      </c>
      <c r="C538">
        <v>3</v>
      </c>
      <c r="D538" t="s">
        <v>139</v>
      </c>
      <c r="E538" t="s">
        <v>61</v>
      </c>
      <c r="F538">
        <v>2</v>
      </c>
      <c r="G538">
        <v>1</v>
      </c>
      <c r="H538">
        <v>1</v>
      </c>
      <c r="I538">
        <v>2</v>
      </c>
      <c r="J538">
        <v>1</v>
      </c>
      <c r="K538" t="s">
        <v>37</v>
      </c>
      <c r="L538" t="s">
        <v>140</v>
      </c>
      <c r="M538" s="1" t="s">
        <v>188</v>
      </c>
      <c r="N538">
        <v>1.39</v>
      </c>
      <c r="O538" s="3">
        <v>9.7000000000000003E-2</v>
      </c>
      <c r="P538" s="3">
        <v>0</v>
      </c>
      <c r="Q538" s="3">
        <v>0.625</v>
      </c>
      <c r="R538" s="3">
        <v>0.71099999999999997</v>
      </c>
      <c r="S538" s="3">
        <v>0.55600000000000005</v>
      </c>
      <c r="T538" s="1" t="s">
        <v>41</v>
      </c>
      <c r="U538" s="5">
        <f t="shared" si="92"/>
        <v>2</v>
      </c>
      <c r="V538" s="5">
        <f t="shared" si="93"/>
        <v>6</v>
      </c>
      <c r="W538" s="5">
        <f t="shared" si="88"/>
        <v>2</v>
      </c>
      <c r="X538" s="5">
        <f t="shared" si="89"/>
        <v>6</v>
      </c>
      <c r="Y538" s="3">
        <v>0.55800000000000005</v>
      </c>
      <c r="Z538" s="3">
        <v>0.48399999999999999</v>
      </c>
      <c r="AA538" s="3">
        <v>0</v>
      </c>
      <c r="AB538" s="3">
        <v>0.45700000000000002</v>
      </c>
      <c r="AC538" s="3">
        <v>0.56499999999999995</v>
      </c>
      <c r="AD538" s="1" t="s">
        <v>127</v>
      </c>
      <c r="AE538" s="5">
        <f t="shared" si="90"/>
        <v>6</v>
      </c>
      <c r="AF538" s="5">
        <f t="shared" si="91"/>
        <v>14</v>
      </c>
      <c r="AG538">
        <v>165</v>
      </c>
      <c r="AH538">
        <v>7</v>
      </c>
      <c r="AI538">
        <v>0</v>
      </c>
      <c r="AJ538">
        <v>72</v>
      </c>
      <c r="AK538">
        <f t="shared" si="94"/>
        <v>93</v>
      </c>
      <c r="AL538">
        <v>45</v>
      </c>
      <c r="AM538">
        <v>27</v>
      </c>
      <c r="AN538">
        <v>0</v>
      </c>
      <c r="AO538" s="1" t="s">
        <v>42</v>
      </c>
    </row>
    <row r="539" spans="1:41" x14ac:dyDescent="0.35">
      <c r="A539" s="2">
        <v>41770</v>
      </c>
      <c r="B539" t="s">
        <v>150</v>
      </c>
      <c r="C539">
        <v>3</v>
      </c>
      <c r="D539" t="s">
        <v>139</v>
      </c>
      <c r="E539" t="s">
        <v>36</v>
      </c>
      <c r="F539">
        <v>2</v>
      </c>
      <c r="G539">
        <v>10</v>
      </c>
      <c r="H539">
        <v>1</v>
      </c>
      <c r="I539">
        <v>2</v>
      </c>
      <c r="J539">
        <v>8</v>
      </c>
      <c r="K539" t="s">
        <v>37</v>
      </c>
      <c r="L539" t="s">
        <v>351</v>
      </c>
      <c r="M539" s="1" t="s">
        <v>871</v>
      </c>
      <c r="N539">
        <v>1.1299999999999999</v>
      </c>
      <c r="O539" s="3">
        <v>2.5999999999999999E-2</v>
      </c>
      <c r="P539" s="3">
        <v>8.9999999999999993E-3</v>
      </c>
      <c r="Q539" s="3">
        <v>0.71899999999999997</v>
      </c>
      <c r="R539" s="3">
        <v>0.70699999999999996</v>
      </c>
      <c r="S539" s="3">
        <v>0.65600000000000003</v>
      </c>
      <c r="T539" s="1" t="s">
        <v>398</v>
      </c>
      <c r="U539" s="5">
        <f t="shared" si="92"/>
        <v>7</v>
      </c>
      <c r="V539" s="5">
        <f t="shared" si="93"/>
        <v>8</v>
      </c>
      <c r="W539" s="5">
        <f t="shared" si="88"/>
        <v>7</v>
      </c>
      <c r="X539" s="5">
        <f t="shared" si="89"/>
        <v>8</v>
      </c>
      <c r="Y539" s="3">
        <v>0.51500000000000001</v>
      </c>
      <c r="Z539" s="3">
        <v>0.34699999999999998</v>
      </c>
      <c r="AA539" s="3">
        <v>0.14000000000000001</v>
      </c>
      <c r="AB539" s="3">
        <v>0.247</v>
      </c>
      <c r="AC539" s="3">
        <v>0.55000000000000004</v>
      </c>
      <c r="AD539" s="1" t="s">
        <v>283</v>
      </c>
      <c r="AE539" s="5">
        <f t="shared" si="90"/>
        <v>3</v>
      </c>
      <c r="AF539" s="5">
        <f t="shared" si="91"/>
        <v>10</v>
      </c>
      <c r="AG539">
        <v>235</v>
      </c>
      <c r="AH539">
        <v>3</v>
      </c>
      <c r="AI539">
        <v>1</v>
      </c>
      <c r="AJ539">
        <v>114</v>
      </c>
      <c r="AK539">
        <f t="shared" si="94"/>
        <v>121</v>
      </c>
      <c r="AL539">
        <v>82</v>
      </c>
      <c r="AM539">
        <v>32</v>
      </c>
      <c r="AN539">
        <v>17</v>
      </c>
      <c r="AO539" s="1" t="s">
        <v>109</v>
      </c>
    </row>
    <row r="540" spans="1:41" x14ac:dyDescent="0.35">
      <c r="A540" s="2">
        <v>41770</v>
      </c>
      <c r="B540" t="s">
        <v>150</v>
      </c>
      <c r="C540">
        <v>3</v>
      </c>
      <c r="D540" t="s">
        <v>139</v>
      </c>
      <c r="E540" t="s">
        <v>43</v>
      </c>
      <c r="F540">
        <v>2</v>
      </c>
      <c r="G540">
        <v>5</v>
      </c>
      <c r="H540">
        <v>1</v>
      </c>
      <c r="I540">
        <v>2</v>
      </c>
      <c r="J540">
        <v>5</v>
      </c>
      <c r="K540" t="s">
        <v>37</v>
      </c>
      <c r="L540" t="s">
        <v>774</v>
      </c>
      <c r="M540" s="1" t="s">
        <v>585</v>
      </c>
      <c r="N540">
        <v>1.08</v>
      </c>
      <c r="O540" s="3">
        <v>3.1E-2</v>
      </c>
      <c r="P540" s="3">
        <v>2.1000000000000001E-2</v>
      </c>
      <c r="Q540" s="3">
        <v>0.61899999999999999</v>
      </c>
      <c r="R540" s="3">
        <v>0.68300000000000005</v>
      </c>
      <c r="S540" s="3">
        <v>0.54100000000000004</v>
      </c>
      <c r="T540" s="1" t="s">
        <v>222</v>
      </c>
      <c r="U540" s="5">
        <f t="shared" si="92"/>
        <v>3</v>
      </c>
      <c r="V540" s="5">
        <f t="shared" si="93"/>
        <v>6</v>
      </c>
      <c r="W540" s="5">
        <f t="shared" si="88"/>
        <v>3</v>
      </c>
      <c r="X540" s="5">
        <f t="shared" si="89"/>
        <v>6</v>
      </c>
      <c r="Y540" s="3">
        <v>0.51900000000000002</v>
      </c>
      <c r="Z540" s="3">
        <v>0.40200000000000002</v>
      </c>
      <c r="AA540" s="3">
        <v>2.1999999999999999E-2</v>
      </c>
      <c r="AB540" s="3">
        <v>0.35599999999999998</v>
      </c>
      <c r="AC540" s="3">
        <v>0.48499999999999999</v>
      </c>
      <c r="AD540" s="1" t="s">
        <v>95</v>
      </c>
      <c r="AE540" s="5">
        <f t="shared" si="90"/>
        <v>4</v>
      </c>
      <c r="AF540" s="5">
        <f t="shared" si="91"/>
        <v>12</v>
      </c>
      <c r="AG540">
        <v>189</v>
      </c>
      <c r="AH540">
        <v>3</v>
      </c>
      <c r="AI540">
        <v>2</v>
      </c>
      <c r="AJ540">
        <v>97</v>
      </c>
      <c r="AK540">
        <f t="shared" si="94"/>
        <v>92</v>
      </c>
      <c r="AL540">
        <v>60</v>
      </c>
      <c r="AM540">
        <v>37</v>
      </c>
      <c r="AN540">
        <v>2</v>
      </c>
      <c r="AO540" s="1" t="s">
        <v>584</v>
      </c>
    </row>
    <row r="541" spans="1:41" x14ac:dyDescent="0.35">
      <c r="A541" s="2">
        <v>41770</v>
      </c>
      <c r="B541" t="s">
        <v>150</v>
      </c>
      <c r="C541">
        <v>3</v>
      </c>
      <c r="D541" t="s">
        <v>139</v>
      </c>
      <c r="E541" t="s">
        <v>49</v>
      </c>
      <c r="F541">
        <v>2</v>
      </c>
      <c r="G541">
        <v>29</v>
      </c>
      <c r="H541">
        <v>1</v>
      </c>
      <c r="I541">
        <v>2</v>
      </c>
      <c r="K541" t="s">
        <v>37</v>
      </c>
      <c r="L541" t="s">
        <v>428</v>
      </c>
      <c r="M541" s="1" t="s">
        <v>588</v>
      </c>
      <c r="N541">
        <v>1.44</v>
      </c>
      <c r="O541" s="3">
        <v>2.8000000000000001E-2</v>
      </c>
      <c r="P541" s="3">
        <v>1.4E-2</v>
      </c>
      <c r="Q541" s="3">
        <v>0.75</v>
      </c>
      <c r="R541" s="3">
        <v>0.70399999999999996</v>
      </c>
      <c r="S541" s="3">
        <v>0.5</v>
      </c>
      <c r="T541" s="1" t="s">
        <v>112</v>
      </c>
      <c r="U541" s="5">
        <f t="shared" si="92"/>
        <v>1</v>
      </c>
      <c r="V541" s="5">
        <f t="shared" si="93"/>
        <v>4</v>
      </c>
      <c r="W541" s="5">
        <f t="shared" si="88"/>
        <v>1</v>
      </c>
      <c r="X541" s="5">
        <f t="shared" si="89"/>
        <v>4</v>
      </c>
      <c r="Y541" s="3">
        <v>0.57699999999999996</v>
      </c>
      <c r="Z541" s="3">
        <v>0.5</v>
      </c>
      <c r="AA541" s="3">
        <v>2.9000000000000001E-2</v>
      </c>
      <c r="AB541" s="3">
        <v>0.35699999999999998</v>
      </c>
      <c r="AC541" s="3">
        <v>0.71399999999999997</v>
      </c>
      <c r="AD541" s="1" t="s">
        <v>267</v>
      </c>
      <c r="AE541" s="5">
        <f t="shared" si="90"/>
        <v>6</v>
      </c>
      <c r="AF541" s="5">
        <f t="shared" si="91"/>
        <v>10</v>
      </c>
      <c r="AG541">
        <v>142</v>
      </c>
      <c r="AH541">
        <v>2</v>
      </c>
      <c r="AI541">
        <v>1</v>
      </c>
      <c r="AJ541">
        <v>72</v>
      </c>
      <c r="AK541">
        <f t="shared" si="94"/>
        <v>70</v>
      </c>
      <c r="AL541">
        <v>54</v>
      </c>
      <c r="AM541">
        <v>18</v>
      </c>
      <c r="AN541">
        <v>2</v>
      </c>
      <c r="AO541" s="1" t="s">
        <v>152</v>
      </c>
    </row>
    <row r="542" spans="1:41" x14ac:dyDescent="0.35">
      <c r="A542" s="2">
        <v>41770</v>
      </c>
      <c r="B542" t="s">
        <v>150</v>
      </c>
      <c r="C542">
        <v>3</v>
      </c>
      <c r="D542" t="s">
        <v>139</v>
      </c>
      <c r="E542" t="s">
        <v>54</v>
      </c>
      <c r="F542">
        <v>2</v>
      </c>
      <c r="G542">
        <v>43</v>
      </c>
      <c r="H542">
        <v>1</v>
      </c>
      <c r="I542">
        <v>2</v>
      </c>
      <c r="K542" t="s">
        <v>37</v>
      </c>
      <c r="L542" t="s">
        <v>693</v>
      </c>
      <c r="M542" s="1" t="s">
        <v>478</v>
      </c>
      <c r="N542">
        <v>1.43</v>
      </c>
      <c r="O542" s="3">
        <v>3.4000000000000002E-2</v>
      </c>
      <c r="P542" s="3">
        <v>0</v>
      </c>
      <c r="Q542" s="3">
        <v>0.67200000000000004</v>
      </c>
      <c r="R542" s="3">
        <v>0.66700000000000004</v>
      </c>
      <c r="S542" s="3">
        <v>0.63200000000000001</v>
      </c>
      <c r="T542" s="1" t="s">
        <v>63</v>
      </c>
      <c r="U542" s="5">
        <f t="shared" si="92"/>
        <v>2</v>
      </c>
      <c r="V542" s="5">
        <f t="shared" si="93"/>
        <v>5</v>
      </c>
      <c r="W542" s="5">
        <f t="shared" si="88"/>
        <v>2</v>
      </c>
      <c r="X542" s="5">
        <f t="shared" si="89"/>
        <v>5</v>
      </c>
      <c r="Y542" s="3">
        <v>0.56200000000000006</v>
      </c>
      <c r="Z542" s="3">
        <v>0.49399999999999999</v>
      </c>
      <c r="AA542" s="3">
        <v>5.0999999999999997E-2</v>
      </c>
      <c r="AB542" s="3">
        <v>0.34699999999999998</v>
      </c>
      <c r="AC542" s="3">
        <v>0.73299999999999998</v>
      </c>
      <c r="AD542" s="1" t="s">
        <v>47</v>
      </c>
      <c r="AE542" s="5">
        <f t="shared" si="90"/>
        <v>5</v>
      </c>
      <c r="AF542" s="5">
        <f t="shared" si="91"/>
        <v>11</v>
      </c>
      <c r="AG542">
        <v>137</v>
      </c>
      <c r="AH542">
        <v>2</v>
      </c>
      <c r="AI542">
        <v>0</v>
      </c>
      <c r="AJ542">
        <v>58</v>
      </c>
      <c r="AK542">
        <f t="shared" si="94"/>
        <v>79</v>
      </c>
      <c r="AL542">
        <v>39</v>
      </c>
      <c r="AM542">
        <v>19</v>
      </c>
      <c r="AN542">
        <v>4</v>
      </c>
      <c r="AO542" s="1" t="s">
        <v>561</v>
      </c>
    </row>
    <row r="543" spans="1:41" x14ac:dyDescent="0.35">
      <c r="A543" s="2">
        <v>41742</v>
      </c>
      <c r="B543" t="s">
        <v>196</v>
      </c>
      <c r="C543">
        <v>3</v>
      </c>
      <c r="D543" t="s">
        <v>139</v>
      </c>
      <c r="E543" t="s">
        <v>36</v>
      </c>
      <c r="F543">
        <v>2</v>
      </c>
      <c r="G543">
        <v>4</v>
      </c>
      <c r="H543">
        <v>0</v>
      </c>
      <c r="I543">
        <v>2</v>
      </c>
      <c r="J543">
        <v>4</v>
      </c>
      <c r="K543" t="s">
        <v>435</v>
      </c>
      <c r="L543" t="s">
        <v>37</v>
      </c>
      <c r="M543" s="1" t="s">
        <v>767</v>
      </c>
      <c r="N543">
        <v>0.63</v>
      </c>
      <c r="O543" s="3">
        <v>3.4000000000000002E-2</v>
      </c>
      <c r="P543" s="3">
        <v>0</v>
      </c>
      <c r="Q543" s="3">
        <v>0.67800000000000005</v>
      </c>
      <c r="R543" s="3">
        <v>0.6</v>
      </c>
      <c r="S543" s="3">
        <v>0.63200000000000001</v>
      </c>
      <c r="T543" s="1" t="s">
        <v>63</v>
      </c>
      <c r="U543" s="5">
        <f t="shared" si="92"/>
        <v>2</v>
      </c>
      <c r="V543" s="5">
        <f t="shared" si="93"/>
        <v>5</v>
      </c>
      <c r="W543" s="5">
        <f t="shared" si="88"/>
        <v>2</v>
      </c>
      <c r="X543" s="5">
        <f t="shared" si="89"/>
        <v>5</v>
      </c>
      <c r="Y543" s="3">
        <v>0.43099999999999999</v>
      </c>
      <c r="Z543" s="3">
        <v>0.246</v>
      </c>
      <c r="AA543" s="3">
        <v>5.2999999999999999E-2</v>
      </c>
      <c r="AB543" s="3">
        <v>0.17499999999999999</v>
      </c>
      <c r="AC543" s="3">
        <v>0.41199999999999998</v>
      </c>
      <c r="AD543" s="1" t="s">
        <v>40</v>
      </c>
      <c r="AE543" s="5">
        <f t="shared" si="90"/>
        <v>0</v>
      </c>
      <c r="AF543" s="5">
        <f t="shared" si="91"/>
        <v>2</v>
      </c>
      <c r="AG543">
        <v>116</v>
      </c>
      <c r="AH543">
        <v>2</v>
      </c>
      <c r="AI543">
        <v>0</v>
      </c>
      <c r="AJ543">
        <v>59</v>
      </c>
      <c r="AK543">
        <f t="shared" si="94"/>
        <v>57</v>
      </c>
      <c r="AL543">
        <v>40</v>
      </c>
      <c r="AM543">
        <v>19</v>
      </c>
      <c r="AN543">
        <v>3</v>
      </c>
      <c r="AO543" s="1" t="s">
        <v>64</v>
      </c>
    </row>
    <row r="544" spans="1:41" x14ac:dyDescent="0.35">
      <c r="A544" s="2">
        <v>41742</v>
      </c>
      <c r="B544" t="s">
        <v>196</v>
      </c>
      <c r="C544">
        <v>3</v>
      </c>
      <c r="D544" t="s">
        <v>139</v>
      </c>
      <c r="E544" t="s">
        <v>43</v>
      </c>
      <c r="F544">
        <v>2</v>
      </c>
      <c r="G544">
        <v>38</v>
      </c>
      <c r="H544">
        <v>1</v>
      </c>
      <c r="I544">
        <v>2</v>
      </c>
      <c r="K544" t="s">
        <v>37</v>
      </c>
      <c r="L544" t="s">
        <v>842</v>
      </c>
      <c r="M544" s="1" t="s">
        <v>872</v>
      </c>
      <c r="N544">
        <v>1.31</v>
      </c>
      <c r="O544" s="3">
        <v>6.9000000000000006E-2</v>
      </c>
      <c r="P544" s="3">
        <v>1.0999999999999999E-2</v>
      </c>
      <c r="Q544" s="3">
        <v>0.63200000000000001</v>
      </c>
      <c r="R544" s="3">
        <v>0.745</v>
      </c>
      <c r="S544" s="3">
        <v>0.5</v>
      </c>
      <c r="T544" s="1" t="s">
        <v>71</v>
      </c>
      <c r="U544" s="5">
        <f t="shared" si="92"/>
        <v>3</v>
      </c>
      <c r="V544" s="5">
        <f t="shared" si="93"/>
        <v>5</v>
      </c>
      <c r="W544" s="5">
        <f t="shared" si="88"/>
        <v>3</v>
      </c>
      <c r="X544" s="5">
        <f t="shared" si="89"/>
        <v>5</v>
      </c>
      <c r="Y544" s="3">
        <v>0.55000000000000004</v>
      </c>
      <c r="Z544" s="3">
        <v>0.45200000000000001</v>
      </c>
      <c r="AA544" s="3">
        <v>0</v>
      </c>
      <c r="AB544" s="3">
        <v>0.4</v>
      </c>
      <c r="AC544" s="3">
        <v>0.52600000000000002</v>
      </c>
      <c r="AD544" s="1" t="s">
        <v>47</v>
      </c>
      <c r="AE544" s="5">
        <f t="shared" si="90"/>
        <v>5</v>
      </c>
      <c r="AF544" s="5">
        <f t="shared" si="91"/>
        <v>11</v>
      </c>
      <c r="AG544">
        <v>180</v>
      </c>
      <c r="AH544">
        <v>6</v>
      </c>
      <c r="AI544">
        <v>1</v>
      </c>
      <c r="AJ544">
        <v>87</v>
      </c>
      <c r="AK544">
        <f t="shared" si="94"/>
        <v>93</v>
      </c>
      <c r="AL544">
        <v>55</v>
      </c>
      <c r="AM544">
        <v>32</v>
      </c>
      <c r="AN544">
        <v>0</v>
      </c>
      <c r="AO544" s="1" t="s">
        <v>859</v>
      </c>
    </row>
    <row r="545" spans="1:41" x14ac:dyDescent="0.35">
      <c r="A545" s="2">
        <v>41742</v>
      </c>
      <c r="B545" t="s">
        <v>196</v>
      </c>
      <c r="C545">
        <v>3</v>
      </c>
      <c r="D545" t="s">
        <v>139</v>
      </c>
      <c r="E545" t="s">
        <v>49</v>
      </c>
      <c r="F545">
        <v>2</v>
      </c>
      <c r="G545">
        <v>62</v>
      </c>
      <c r="H545">
        <v>1</v>
      </c>
      <c r="I545">
        <v>2</v>
      </c>
      <c r="J545" t="s">
        <v>90</v>
      </c>
      <c r="K545" t="s">
        <v>37</v>
      </c>
      <c r="L545" t="s">
        <v>273</v>
      </c>
      <c r="M545" s="1" t="s">
        <v>630</v>
      </c>
      <c r="N545">
        <v>3.58</v>
      </c>
      <c r="O545" s="3">
        <v>5.8999999999999997E-2</v>
      </c>
      <c r="P545" s="3">
        <v>0</v>
      </c>
      <c r="Q545" s="3">
        <v>0.73499999999999999</v>
      </c>
      <c r="R545" s="3">
        <v>0.76</v>
      </c>
      <c r="S545" s="3">
        <v>1</v>
      </c>
      <c r="T545" s="1" t="s">
        <v>57</v>
      </c>
      <c r="U545" s="5">
        <f t="shared" si="92"/>
        <v>0</v>
      </c>
      <c r="V545" s="5">
        <f t="shared" si="93"/>
        <v>0</v>
      </c>
      <c r="W545" s="5">
        <f t="shared" si="88"/>
        <v>0</v>
      </c>
      <c r="X545" s="5">
        <f t="shared" si="89"/>
        <v>0</v>
      </c>
      <c r="Y545" s="3">
        <v>0.72199999999999998</v>
      </c>
      <c r="Z545" s="3">
        <v>0.63200000000000001</v>
      </c>
      <c r="AA545" s="3">
        <v>0</v>
      </c>
      <c r="AB545" s="3">
        <v>0.63600000000000001</v>
      </c>
      <c r="AC545" s="3">
        <v>0.625</v>
      </c>
      <c r="AD545" s="1" t="s">
        <v>162</v>
      </c>
      <c r="AE545" s="5">
        <f t="shared" si="90"/>
        <v>5</v>
      </c>
      <c r="AF545" s="5">
        <f t="shared" si="91"/>
        <v>7</v>
      </c>
      <c r="AG545">
        <v>72</v>
      </c>
      <c r="AH545">
        <v>2</v>
      </c>
      <c r="AI545">
        <v>0</v>
      </c>
      <c r="AJ545">
        <v>34</v>
      </c>
      <c r="AK545">
        <f t="shared" si="94"/>
        <v>38</v>
      </c>
      <c r="AL545">
        <v>25</v>
      </c>
      <c r="AM545">
        <v>9</v>
      </c>
      <c r="AN545">
        <v>0</v>
      </c>
      <c r="AO545" s="1" t="s">
        <v>873</v>
      </c>
    </row>
    <row r="546" spans="1:41" x14ac:dyDescent="0.35">
      <c r="A546" s="2">
        <v>41742</v>
      </c>
      <c r="B546" t="s">
        <v>196</v>
      </c>
      <c r="C546">
        <v>3</v>
      </c>
      <c r="D546" t="s">
        <v>139</v>
      </c>
      <c r="E546" t="s">
        <v>54</v>
      </c>
      <c r="F546">
        <v>2</v>
      </c>
      <c r="G546">
        <v>57</v>
      </c>
      <c r="H546">
        <v>1</v>
      </c>
      <c r="I546">
        <v>2</v>
      </c>
      <c r="J546" t="s">
        <v>203</v>
      </c>
      <c r="K546" t="s">
        <v>37</v>
      </c>
      <c r="L546" t="s">
        <v>874</v>
      </c>
      <c r="M546" s="1" t="s">
        <v>323</v>
      </c>
      <c r="N546">
        <v>2.66</v>
      </c>
      <c r="O546" s="3">
        <v>0.122</v>
      </c>
      <c r="P546" s="3">
        <v>0</v>
      </c>
      <c r="Q546" s="3">
        <v>0.70699999999999996</v>
      </c>
      <c r="R546" s="3">
        <v>0.82799999999999996</v>
      </c>
      <c r="S546" s="3">
        <v>0.58299999999999996</v>
      </c>
      <c r="T546" s="1" t="s">
        <v>413</v>
      </c>
      <c r="U546" s="5">
        <f t="shared" si="92"/>
        <v>4</v>
      </c>
      <c r="V546" s="5">
        <f t="shared" si="93"/>
        <v>4</v>
      </c>
      <c r="W546" s="5">
        <f t="shared" si="88"/>
        <v>4</v>
      </c>
      <c r="X546" s="5">
        <f t="shared" si="89"/>
        <v>4</v>
      </c>
      <c r="Y546" s="3">
        <v>0.70499999999999996</v>
      </c>
      <c r="Z546" s="3">
        <v>0.64900000000000002</v>
      </c>
      <c r="AA546" s="3">
        <v>0</v>
      </c>
      <c r="AB546" s="3">
        <v>0.66700000000000004</v>
      </c>
      <c r="AC546" s="3">
        <v>0.625</v>
      </c>
      <c r="AD546" s="1" t="s">
        <v>288</v>
      </c>
      <c r="AE546" s="5">
        <f t="shared" si="90"/>
        <v>5</v>
      </c>
      <c r="AF546" s="5">
        <f t="shared" si="91"/>
        <v>12</v>
      </c>
      <c r="AG546">
        <v>78</v>
      </c>
      <c r="AH546">
        <v>5</v>
      </c>
      <c r="AI546">
        <v>0</v>
      </c>
      <c r="AJ546">
        <v>41</v>
      </c>
      <c r="AK546">
        <f t="shared" si="94"/>
        <v>37</v>
      </c>
      <c r="AL546">
        <v>29</v>
      </c>
      <c r="AM546">
        <v>12</v>
      </c>
      <c r="AN546">
        <v>0</v>
      </c>
      <c r="AO546" s="1" t="s">
        <v>875</v>
      </c>
    </row>
    <row r="547" spans="1:41" x14ac:dyDescent="0.35">
      <c r="A547" s="2">
        <v>41717</v>
      </c>
      <c r="B547" t="s">
        <v>529</v>
      </c>
      <c r="C547">
        <v>3</v>
      </c>
      <c r="D547" t="s">
        <v>35</v>
      </c>
      <c r="E547" t="s">
        <v>61</v>
      </c>
      <c r="F547">
        <v>2</v>
      </c>
      <c r="G547">
        <v>1</v>
      </c>
      <c r="H547">
        <v>1</v>
      </c>
      <c r="I547">
        <v>2</v>
      </c>
      <c r="J547">
        <v>1</v>
      </c>
      <c r="K547" t="s">
        <v>37</v>
      </c>
      <c r="L547" t="s">
        <v>140</v>
      </c>
      <c r="M547" s="1" t="s">
        <v>209</v>
      </c>
      <c r="N547">
        <v>1.97</v>
      </c>
      <c r="O547" s="3">
        <v>0.10199999999999999</v>
      </c>
      <c r="P547" s="3">
        <v>0</v>
      </c>
      <c r="Q547" s="3">
        <v>0.71399999999999997</v>
      </c>
      <c r="R547" s="3">
        <v>0.85699999999999998</v>
      </c>
      <c r="S547" s="3">
        <v>0.57099999999999995</v>
      </c>
      <c r="T547" s="1" t="s">
        <v>84</v>
      </c>
      <c r="U547" s="5">
        <f t="shared" si="92"/>
        <v>1</v>
      </c>
      <c r="V547" s="5">
        <f t="shared" si="93"/>
        <v>1</v>
      </c>
      <c r="W547" s="5">
        <f t="shared" si="88"/>
        <v>1</v>
      </c>
      <c r="X547" s="5">
        <f t="shared" si="89"/>
        <v>1</v>
      </c>
      <c r="Y547" s="3">
        <v>0.60399999999999998</v>
      </c>
      <c r="Z547" s="3">
        <v>0.442</v>
      </c>
      <c r="AA547" s="3">
        <v>3.7999999999999999E-2</v>
      </c>
      <c r="AB547" s="3">
        <v>0.40500000000000003</v>
      </c>
      <c r="AC547" s="3">
        <v>0.53300000000000003</v>
      </c>
      <c r="AD547" s="1" t="s">
        <v>122</v>
      </c>
      <c r="AE547" s="5">
        <f t="shared" si="90"/>
        <v>3</v>
      </c>
      <c r="AF547" s="5">
        <f t="shared" si="91"/>
        <v>4</v>
      </c>
      <c r="AG547">
        <v>101</v>
      </c>
      <c r="AH547">
        <v>5</v>
      </c>
      <c r="AI547">
        <v>0</v>
      </c>
      <c r="AJ547">
        <v>49</v>
      </c>
      <c r="AK547">
        <f t="shared" si="94"/>
        <v>52</v>
      </c>
      <c r="AL547">
        <v>35</v>
      </c>
      <c r="AM547">
        <v>14</v>
      </c>
      <c r="AN547">
        <v>2</v>
      </c>
      <c r="AO547" s="1" t="s">
        <v>409</v>
      </c>
    </row>
    <row r="548" spans="1:41" x14ac:dyDescent="0.35">
      <c r="A548" s="2">
        <v>41717</v>
      </c>
      <c r="B548" t="s">
        <v>529</v>
      </c>
      <c r="C548">
        <v>3</v>
      </c>
      <c r="D548" t="s">
        <v>35</v>
      </c>
      <c r="E548" t="s">
        <v>36</v>
      </c>
      <c r="F548">
        <v>2</v>
      </c>
      <c r="G548">
        <v>21</v>
      </c>
      <c r="H548">
        <v>1</v>
      </c>
      <c r="I548">
        <v>2</v>
      </c>
      <c r="J548">
        <v>20</v>
      </c>
      <c r="K548" t="s">
        <v>37</v>
      </c>
      <c r="L548" t="s">
        <v>260</v>
      </c>
      <c r="M548" s="1" t="s">
        <v>176</v>
      </c>
      <c r="U548" s="5">
        <f t="shared" si="92"/>
        <v>0</v>
      </c>
      <c r="V548" s="5">
        <f t="shared" si="93"/>
        <v>0</v>
      </c>
      <c r="AK548">
        <f t="shared" si="94"/>
        <v>0</v>
      </c>
    </row>
    <row r="549" spans="1:41" x14ac:dyDescent="0.35">
      <c r="A549" s="2">
        <v>41717</v>
      </c>
      <c r="B549" t="s">
        <v>529</v>
      </c>
      <c r="C549">
        <v>3</v>
      </c>
      <c r="D549" t="s">
        <v>35</v>
      </c>
      <c r="E549" t="s">
        <v>43</v>
      </c>
      <c r="F549">
        <v>2</v>
      </c>
      <c r="G549">
        <v>6</v>
      </c>
      <c r="H549">
        <v>1</v>
      </c>
      <c r="I549">
        <v>2</v>
      </c>
      <c r="J549">
        <v>6</v>
      </c>
      <c r="K549" t="s">
        <v>37</v>
      </c>
      <c r="L549" t="s">
        <v>175</v>
      </c>
      <c r="M549" s="1" t="s">
        <v>397</v>
      </c>
      <c r="N549">
        <v>1.31</v>
      </c>
      <c r="O549" s="3">
        <v>0.106</v>
      </c>
      <c r="P549" s="3">
        <v>4.4999999999999998E-2</v>
      </c>
      <c r="Q549" s="3">
        <v>0.72699999999999998</v>
      </c>
      <c r="R549" s="3">
        <v>0.72899999999999998</v>
      </c>
      <c r="S549" s="3">
        <v>0.55600000000000005</v>
      </c>
      <c r="T549" s="1" t="s">
        <v>70</v>
      </c>
      <c r="U549" s="5">
        <f t="shared" si="92"/>
        <v>1</v>
      </c>
      <c r="V549" s="5">
        <f t="shared" si="93"/>
        <v>2</v>
      </c>
      <c r="W549" s="5">
        <f t="shared" ref="W549:W550" si="95">_xlfn.NUMBERVALUE(LEFT(T549, FIND( "/", T549) - 1))</f>
        <v>1</v>
      </c>
      <c r="X549" s="5">
        <f t="shared" ref="X549:X550" si="96">_xlfn.NUMBERVALUE(RIGHT(T549, LEN(T549) - FIND( "/", T549)))</f>
        <v>2</v>
      </c>
      <c r="Y549" s="3">
        <v>0.55600000000000005</v>
      </c>
      <c r="Z549" s="3">
        <v>0.41699999999999998</v>
      </c>
      <c r="AA549" s="3">
        <v>1.7000000000000001E-2</v>
      </c>
      <c r="AB549" s="3">
        <v>0.35899999999999999</v>
      </c>
      <c r="AC549" s="3">
        <v>0.52400000000000002</v>
      </c>
      <c r="AD549" s="1" t="s">
        <v>222</v>
      </c>
      <c r="AE549" s="5">
        <f t="shared" ref="AE549:AE550" si="97">_xlfn.NUMBERVALUE(LEFT(AD549, FIND( "/", AD549) - 1))</f>
        <v>3</v>
      </c>
      <c r="AF549" s="5">
        <f t="shared" ref="AF549:AF550" si="98">_xlfn.NUMBERVALUE(RIGHT(AD549, LEN(AD549) - FIND( "/", AD549)))</f>
        <v>6</v>
      </c>
      <c r="AG549">
        <v>126</v>
      </c>
      <c r="AH549">
        <v>7</v>
      </c>
      <c r="AI549">
        <v>3</v>
      </c>
      <c r="AJ549">
        <v>66</v>
      </c>
      <c r="AK549">
        <f t="shared" si="94"/>
        <v>60</v>
      </c>
      <c r="AL549">
        <v>48</v>
      </c>
      <c r="AM549">
        <v>18</v>
      </c>
      <c r="AN549">
        <v>1</v>
      </c>
      <c r="AO549" s="1" t="s">
        <v>166</v>
      </c>
    </row>
    <row r="550" spans="1:41" x14ac:dyDescent="0.35">
      <c r="A550" s="2">
        <v>41717</v>
      </c>
      <c r="B550" t="s">
        <v>529</v>
      </c>
      <c r="C550">
        <v>3</v>
      </c>
      <c r="D550" t="s">
        <v>35</v>
      </c>
      <c r="E550" t="s">
        <v>49</v>
      </c>
      <c r="F550">
        <v>2</v>
      </c>
      <c r="G550">
        <v>17</v>
      </c>
      <c r="H550">
        <v>1</v>
      </c>
      <c r="I550">
        <v>2</v>
      </c>
      <c r="J550">
        <v>16</v>
      </c>
      <c r="K550" t="s">
        <v>37</v>
      </c>
      <c r="L550" t="s">
        <v>754</v>
      </c>
      <c r="M550" s="1" t="s">
        <v>478</v>
      </c>
      <c r="N550">
        <v>1.55</v>
      </c>
      <c r="O550" s="3">
        <v>8.3000000000000004E-2</v>
      </c>
      <c r="P550" s="3">
        <v>3.3000000000000002E-2</v>
      </c>
      <c r="Q550" s="3">
        <v>0.65</v>
      </c>
      <c r="R550" s="3">
        <v>0.82099999999999995</v>
      </c>
      <c r="S550" s="3">
        <v>0.66700000000000004</v>
      </c>
      <c r="T550" s="1" t="s">
        <v>84</v>
      </c>
      <c r="U550" s="5">
        <f t="shared" si="92"/>
        <v>1</v>
      </c>
      <c r="V550" s="5">
        <f t="shared" si="93"/>
        <v>1</v>
      </c>
      <c r="W550" s="5">
        <f t="shared" si="95"/>
        <v>1</v>
      </c>
      <c r="X550" s="5">
        <f t="shared" si="96"/>
        <v>1</v>
      </c>
      <c r="Y550" s="3">
        <v>0.56799999999999995</v>
      </c>
      <c r="Z550" s="3">
        <v>0.36199999999999999</v>
      </c>
      <c r="AA550" s="3">
        <v>3.4000000000000002E-2</v>
      </c>
      <c r="AB550" s="3">
        <v>0.29499999999999998</v>
      </c>
      <c r="AC550" s="3">
        <v>0.57099999999999995</v>
      </c>
      <c r="AD550" s="1" t="s">
        <v>75</v>
      </c>
      <c r="AE550" s="5">
        <f t="shared" si="97"/>
        <v>2</v>
      </c>
      <c r="AF550" s="5">
        <f t="shared" si="98"/>
        <v>2</v>
      </c>
      <c r="AG550">
        <v>118</v>
      </c>
      <c r="AH550">
        <v>5</v>
      </c>
      <c r="AI550">
        <v>2</v>
      </c>
      <c r="AJ550">
        <v>60</v>
      </c>
      <c r="AK550">
        <f t="shared" si="94"/>
        <v>58</v>
      </c>
      <c r="AL550">
        <v>39</v>
      </c>
      <c r="AM550">
        <v>21</v>
      </c>
      <c r="AN550">
        <v>2</v>
      </c>
      <c r="AO550" s="1" t="s">
        <v>464</v>
      </c>
    </row>
    <row r="551" spans="1:41" x14ac:dyDescent="0.35">
      <c r="A551" s="2">
        <v>41717</v>
      </c>
      <c r="B551" t="s">
        <v>529</v>
      </c>
      <c r="C551">
        <v>3</v>
      </c>
      <c r="D551" t="s">
        <v>35</v>
      </c>
      <c r="E551" t="s">
        <v>54</v>
      </c>
      <c r="F551">
        <v>2</v>
      </c>
      <c r="G551">
        <v>32</v>
      </c>
      <c r="H551">
        <v>1</v>
      </c>
      <c r="I551">
        <v>2</v>
      </c>
      <c r="J551">
        <v>30</v>
      </c>
      <c r="K551" t="s">
        <v>37</v>
      </c>
      <c r="L551" t="s">
        <v>876</v>
      </c>
      <c r="M551" s="1" t="s">
        <v>176</v>
      </c>
      <c r="U551" s="5">
        <f t="shared" si="92"/>
        <v>0</v>
      </c>
      <c r="V551" s="5">
        <f t="shared" si="93"/>
        <v>0</v>
      </c>
      <c r="AK551">
        <f t="shared" si="94"/>
        <v>0</v>
      </c>
    </row>
    <row r="552" spans="1:41" x14ac:dyDescent="0.35">
      <c r="A552" s="2">
        <v>41717</v>
      </c>
      <c r="B552" t="s">
        <v>529</v>
      </c>
      <c r="C552">
        <v>3</v>
      </c>
      <c r="D552" t="s">
        <v>35</v>
      </c>
      <c r="E552" t="s">
        <v>128</v>
      </c>
      <c r="F552">
        <v>2</v>
      </c>
      <c r="G552">
        <v>48</v>
      </c>
      <c r="H552">
        <v>1</v>
      </c>
      <c r="I552">
        <v>2</v>
      </c>
      <c r="K552" t="s">
        <v>37</v>
      </c>
      <c r="L552" t="s">
        <v>357</v>
      </c>
      <c r="M552" s="1" t="s">
        <v>69</v>
      </c>
      <c r="N552">
        <v>1.27</v>
      </c>
      <c r="O552" s="3">
        <v>0.123</v>
      </c>
      <c r="P552" s="3">
        <v>3.1E-2</v>
      </c>
      <c r="Q552" s="3">
        <v>0.67700000000000005</v>
      </c>
      <c r="R552" s="3">
        <v>0.70499999999999996</v>
      </c>
      <c r="S552" s="3">
        <v>0.52400000000000002</v>
      </c>
      <c r="T552" s="1" t="s">
        <v>88</v>
      </c>
      <c r="U552" s="5">
        <f t="shared" si="92"/>
        <v>2</v>
      </c>
      <c r="V552" s="5">
        <f t="shared" si="93"/>
        <v>3</v>
      </c>
      <c r="W552" s="5">
        <f t="shared" ref="W552:W559" si="99">_xlfn.NUMBERVALUE(LEFT(T552, FIND( "/", T552) - 1))</f>
        <v>2</v>
      </c>
      <c r="X552" s="5">
        <f t="shared" ref="X552:X559" si="100">_xlfn.NUMBERVALUE(RIGHT(T552, LEN(T552) - FIND( "/", T552)))</f>
        <v>3</v>
      </c>
      <c r="Y552" s="3">
        <v>0.56100000000000005</v>
      </c>
      <c r="Z552" s="3">
        <v>0.44900000000000001</v>
      </c>
      <c r="AA552" s="3">
        <v>4.1000000000000002E-2</v>
      </c>
      <c r="AB552" s="3">
        <v>0.28000000000000003</v>
      </c>
      <c r="AC552" s="3">
        <v>0.625</v>
      </c>
      <c r="AD552" s="1" t="s">
        <v>179</v>
      </c>
      <c r="AE552" s="5">
        <f t="shared" ref="AE552:AE559" si="101">_xlfn.NUMBERVALUE(LEFT(AD552, FIND( "/", AD552) - 1))</f>
        <v>3</v>
      </c>
      <c r="AF552" s="5">
        <f t="shared" ref="AF552:AF559" si="102">_xlfn.NUMBERVALUE(RIGHT(AD552, LEN(AD552) - FIND( "/", AD552)))</f>
        <v>3</v>
      </c>
      <c r="AG552">
        <v>114</v>
      </c>
      <c r="AH552">
        <v>8</v>
      </c>
      <c r="AI552">
        <v>2</v>
      </c>
      <c r="AJ552">
        <v>65</v>
      </c>
      <c r="AK552">
        <f t="shared" si="94"/>
        <v>49</v>
      </c>
      <c r="AL552">
        <v>44</v>
      </c>
      <c r="AM552">
        <v>21</v>
      </c>
      <c r="AN552">
        <v>2</v>
      </c>
      <c r="AO552" s="1" t="s">
        <v>440</v>
      </c>
    </row>
    <row r="553" spans="1:41" x14ac:dyDescent="0.35">
      <c r="A553" s="2">
        <v>41704</v>
      </c>
      <c r="B553" t="s">
        <v>536</v>
      </c>
      <c r="C553">
        <v>3</v>
      </c>
      <c r="D553" t="s">
        <v>35</v>
      </c>
      <c r="E553" t="s">
        <v>61</v>
      </c>
      <c r="F553">
        <v>2</v>
      </c>
      <c r="G553">
        <v>8</v>
      </c>
      <c r="H553">
        <v>1</v>
      </c>
      <c r="I553">
        <v>2</v>
      </c>
      <c r="J553">
        <v>7</v>
      </c>
      <c r="K553" t="s">
        <v>37</v>
      </c>
      <c r="L553" t="s">
        <v>435</v>
      </c>
      <c r="M553" s="1" t="s">
        <v>877</v>
      </c>
      <c r="N553">
        <v>1.04</v>
      </c>
      <c r="O553" s="3">
        <v>6.3E-2</v>
      </c>
      <c r="P553" s="3">
        <v>5.1999999999999998E-2</v>
      </c>
      <c r="Q553" s="3">
        <v>0.64600000000000002</v>
      </c>
      <c r="R553" s="3">
        <v>0.75800000000000001</v>
      </c>
      <c r="S553" s="3">
        <v>0.5</v>
      </c>
      <c r="T553" s="1" t="s">
        <v>67</v>
      </c>
      <c r="U553" s="5">
        <f t="shared" si="92"/>
        <v>1</v>
      </c>
      <c r="V553" s="5">
        <f t="shared" si="93"/>
        <v>3</v>
      </c>
      <c r="W553" s="5">
        <f t="shared" si="99"/>
        <v>1</v>
      </c>
      <c r="X553" s="5">
        <f t="shared" si="100"/>
        <v>3</v>
      </c>
      <c r="Y553" s="3">
        <v>0.503</v>
      </c>
      <c r="Z553" s="3">
        <v>0.34699999999999998</v>
      </c>
      <c r="AA553" s="3">
        <v>5.8999999999999997E-2</v>
      </c>
      <c r="AB553" s="3">
        <v>0.29699999999999999</v>
      </c>
      <c r="AC553" s="3">
        <v>0.432</v>
      </c>
      <c r="AD553" s="1" t="s">
        <v>41</v>
      </c>
      <c r="AE553" s="5">
        <f t="shared" si="101"/>
        <v>2</v>
      </c>
      <c r="AF553" s="5">
        <f t="shared" si="102"/>
        <v>6</v>
      </c>
      <c r="AG553">
        <v>197</v>
      </c>
      <c r="AH553">
        <v>6</v>
      </c>
      <c r="AI553">
        <v>5</v>
      </c>
      <c r="AJ553">
        <v>96</v>
      </c>
      <c r="AK553">
        <f t="shared" si="94"/>
        <v>101</v>
      </c>
      <c r="AL553">
        <v>62</v>
      </c>
      <c r="AM553">
        <v>34</v>
      </c>
      <c r="AN553">
        <v>6</v>
      </c>
      <c r="AO553" s="1" t="s">
        <v>859</v>
      </c>
    </row>
    <row r="554" spans="1:41" x14ac:dyDescent="0.35">
      <c r="A554" s="2">
        <v>41704</v>
      </c>
      <c r="B554" t="s">
        <v>536</v>
      </c>
      <c r="C554">
        <v>3</v>
      </c>
      <c r="D554" t="s">
        <v>35</v>
      </c>
      <c r="E554" t="s">
        <v>36</v>
      </c>
      <c r="F554">
        <v>2</v>
      </c>
      <c r="G554">
        <v>13</v>
      </c>
      <c r="H554">
        <v>1</v>
      </c>
      <c r="I554">
        <v>2</v>
      </c>
      <c r="J554">
        <v>12</v>
      </c>
      <c r="K554" t="s">
        <v>37</v>
      </c>
      <c r="L554" t="s">
        <v>470</v>
      </c>
      <c r="M554" s="1" t="s">
        <v>878</v>
      </c>
      <c r="N554">
        <v>1.32</v>
      </c>
      <c r="O554" s="3">
        <v>7.5999999999999998E-2</v>
      </c>
      <c r="P554" s="3">
        <v>2.1999999999999999E-2</v>
      </c>
      <c r="Q554" s="3">
        <v>0.68500000000000005</v>
      </c>
      <c r="R554" s="3">
        <v>0.746</v>
      </c>
      <c r="S554" s="3">
        <v>0.51700000000000002</v>
      </c>
      <c r="T554" s="1" t="s">
        <v>136</v>
      </c>
      <c r="U554" s="5">
        <f t="shared" si="92"/>
        <v>4</v>
      </c>
      <c r="V554" s="5">
        <f t="shared" si="93"/>
        <v>6</v>
      </c>
      <c r="W554" s="5">
        <f t="shared" si="99"/>
        <v>4</v>
      </c>
      <c r="X554" s="5">
        <f t="shared" si="100"/>
        <v>6</v>
      </c>
      <c r="Y554" s="3">
        <v>0.53900000000000003</v>
      </c>
      <c r="Z554" s="3">
        <v>0.43</v>
      </c>
      <c r="AA554" s="3">
        <v>7.0000000000000007E-2</v>
      </c>
      <c r="AB554" s="3">
        <v>0.372</v>
      </c>
      <c r="AC554" s="3">
        <v>0.55600000000000005</v>
      </c>
      <c r="AD554" s="1" t="s">
        <v>288</v>
      </c>
      <c r="AE554" s="5">
        <f t="shared" si="101"/>
        <v>5</v>
      </c>
      <c r="AF554" s="5">
        <f t="shared" si="102"/>
        <v>12</v>
      </c>
      <c r="AG554">
        <v>206</v>
      </c>
      <c r="AH554">
        <v>7</v>
      </c>
      <c r="AI554">
        <v>2</v>
      </c>
      <c r="AJ554">
        <v>92</v>
      </c>
      <c r="AK554">
        <f t="shared" si="94"/>
        <v>114</v>
      </c>
      <c r="AL554">
        <v>63</v>
      </c>
      <c r="AM554">
        <v>29</v>
      </c>
      <c r="AN554">
        <v>8</v>
      </c>
      <c r="AO554" s="1" t="s">
        <v>737</v>
      </c>
    </row>
    <row r="555" spans="1:41" x14ac:dyDescent="0.35">
      <c r="A555" s="2">
        <v>41704</v>
      </c>
      <c r="B555" t="s">
        <v>536</v>
      </c>
      <c r="C555">
        <v>3</v>
      </c>
      <c r="D555" t="s">
        <v>35</v>
      </c>
      <c r="E555" t="s">
        <v>43</v>
      </c>
      <c r="F555">
        <v>2</v>
      </c>
      <c r="G555">
        <v>65</v>
      </c>
      <c r="H555">
        <v>1</v>
      </c>
      <c r="I555">
        <v>2</v>
      </c>
      <c r="K555" t="s">
        <v>37</v>
      </c>
      <c r="L555" t="s">
        <v>879</v>
      </c>
      <c r="M555" s="1" t="s">
        <v>100</v>
      </c>
      <c r="N555">
        <v>2.64</v>
      </c>
      <c r="O555" s="3">
        <v>0.17100000000000001</v>
      </c>
      <c r="P555" s="3">
        <v>7.2999999999999995E-2</v>
      </c>
      <c r="Q555" s="3">
        <v>0.65900000000000003</v>
      </c>
      <c r="R555" s="3">
        <v>0.92600000000000005</v>
      </c>
      <c r="S555" s="3">
        <v>0.57099999999999995</v>
      </c>
      <c r="T555" s="1" t="s">
        <v>57</v>
      </c>
      <c r="U555" s="5">
        <f t="shared" si="92"/>
        <v>0</v>
      </c>
      <c r="V555" s="5">
        <f t="shared" si="93"/>
        <v>0</v>
      </c>
      <c r="W555" s="5">
        <f t="shared" si="99"/>
        <v>0</v>
      </c>
      <c r="X555" s="5">
        <f t="shared" si="100"/>
        <v>0</v>
      </c>
      <c r="Y555" s="3">
        <v>0.629</v>
      </c>
      <c r="Z555" s="3">
        <v>0.51600000000000001</v>
      </c>
      <c r="AA555" s="3">
        <v>3.1E-2</v>
      </c>
      <c r="AB555" s="3">
        <v>0.35299999999999998</v>
      </c>
      <c r="AC555" s="3">
        <v>0.7</v>
      </c>
      <c r="AD555" s="1" t="s">
        <v>853</v>
      </c>
      <c r="AE555" s="5">
        <f t="shared" si="101"/>
        <v>4</v>
      </c>
      <c r="AF555" s="5">
        <f t="shared" si="102"/>
        <v>15</v>
      </c>
      <c r="AG555">
        <v>105</v>
      </c>
      <c r="AH555">
        <v>7</v>
      </c>
      <c r="AI555">
        <v>3</v>
      </c>
      <c r="AJ555">
        <v>41</v>
      </c>
      <c r="AK555">
        <f t="shared" si="94"/>
        <v>64</v>
      </c>
      <c r="AL555">
        <v>27</v>
      </c>
      <c r="AM555">
        <v>14</v>
      </c>
      <c r="AN555">
        <v>2</v>
      </c>
      <c r="AO555" s="1" t="s">
        <v>454</v>
      </c>
    </row>
    <row r="556" spans="1:41" x14ac:dyDescent="0.35">
      <c r="A556" s="2">
        <v>41704</v>
      </c>
      <c r="B556" t="s">
        <v>536</v>
      </c>
      <c r="C556">
        <v>3</v>
      </c>
      <c r="D556" t="s">
        <v>35</v>
      </c>
      <c r="E556" t="s">
        <v>49</v>
      </c>
      <c r="F556">
        <v>2</v>
      </c>
      <c r="G556">
        <v>26</v>
      </c>
      <c r="H556">
        <v>1</v>
      </c>
      <c r="I556">
        <v>2</v>
      </c>
      <c r="J556">
        <v>24</v>
      </c>
      <c r="K556" t="s">
        <v>37</v>
      </c>
      <c r="L556" t="s">
        <v>83</v>
      </c>
      <c r="M556" s="1" t="s">
        <v>880</v>
      </c>
      <c r="N556">
        <v>1.03</v>
      </c>
      <c r="O556" s="3">
        <v>2.8000000000000001E-2</v>
      </c>
      <c r="P556" s="3">
        <v>4.2000000000000003E-2</v>
      </c>
      <c r="Q556" s="3">
        <v>0.55600000000000005</v>
      </c>
      <c r="R556" s="3">
        <v>0.72499999999999998</v>
      </c>
      <c r="S556" s="3">
        <v>0.56299999999999994</v>
      </c>
      <c r="T556" s="1" t="s">
        <v>108</v>
      </c>
      <c r="U556" s="5">
        <f t="shared" si="92"/>
        <v>2</v>
      </c>
      <c r="V556" s="5">
        <f t="shared" si="93"/>
        <v>4</v>
      </c>
      <c r="W556" s="5">
        <f t="shared" si="99"/>
        <v>2</v>
      </c>
      <c r="X556" s="5">
        <f t="shared" si="100"/>
        <v>4</v>
      </c>
      <c r="Y556" s="3">
        <v>0.50700000000000001</v>
      </c>
      <c r="Z556" s="3">
        <v>0.35699999999999998</v>
      </c>
      <c r="AA556" s="3">
        <v>0.186</v>
      </c>
      <c r="AB556" s="3">
        <v>0.22</v>
      </c>
      <c r="AC556" s="3">
        <v>0.55200000000000005</v>
      </c>
      <c r="AD556" s="1" t="s">
        <v>89</v>
      </c>
      <c r="AE556" s="5">
        <f t="shared" si="101"/>
        <v>3</v>
      </c>
      <c r="AF556" s="5">
        <f t="shared" si="102"/>
        <v>7</v>
      </c>
      <c r="AG556">
        <v>142</v>
      </c>
      <c r="AH556">
        <v>2</v>
      </c>
      <c r="AI556">
        <v>3</v>
      </c>
      <c r="AJ556">
        <v>72</v>
      </c>
      <c r="AK556">
        <f t="shared" si="94"/>
        <v>70</v>
      </c>
      <c r="AL556">
        <v>40</v>
      </c>
      <c r="AM556">
        <v>32</v>
      </c>
      <c r="AN556">
        <v>13</v>
      </c>
      <c r="AO556" s="1" t="s">
        <v>666</v>
      </c>
    </row>
    <row r="557" spans="1:41" x14ac:dyDescent="0.35">
      <c r="A557" s="2">
        <v>41704</v>
      </c>
      <c r="B557" t="s">
        <v>536</v>
      </c>
      <c r="C557">
        <v>3</v>
      </c>
      <c r="D557" t="s">
        <v>35</v>
      </c>
      <c r="E557" t="s">
        <v>54</v>
      </c>
      <c r="F557">
        <v>2</v>
      </c>
      <c r="G557">
        <v>91</v>
      </c>
      <c r="H557">
        <v>1</v>
      </c>
      <c r="I557">
        <v>2</v>
      </c>
      <c r="K557" t="s">
        <v>37</v>
      </c>
      <c r="L557" t="s">
        <v>881</v>
      </c>
      <c r="M557" s="1" t="s">
        <v>882</v>
      </c>
      <c r="N557">
        <v>1.78</v>
      </c>
      <c r="O557" s="3">
        <v>0.109</v>
      </c>
      <c r="P557" s="3">
        <v>3.1E-2</v>
      </c>
      <c r="Q557" s="3">
        <v>0.78100000000000003</v>
      </c>
      <c r="R557" s="3">
        <v>0.78</v>
      </c>
      <c r="S557" s="3">
        <v>0.64300000000000002</v>
      </c>
      <c r="T557" s="1" t="s">
        <v>46</v>
      </c>
      <c r="U557" s="5">
        <f t="shared" si="92"/>
        <v>0</v>
      </c>
      <c r="V557" s="5">
        <f t="shared" si="93"/>
        <v>1</v>
      </c>
      <c r="W557" s="5">
        <f t="shared" si="99"/>
        <v>0</v>
      </c>
      <c r="X557" s="5">
        <f t="shared" si="100"/>
        <v>1</v>
      </c>
      <c r="Y557" s="3">
        <v>0.57099999999999995</v>
      </c>
      <c r="Z557" s="3">
        <v>0.44400000000000001</v>
      </c>
      <c r="AA557" s="3">
        <v>3.3000000000000002E-2</v>
      </c>
      <c r="AB557" s="3">
        <v>0.34</v>
      </c>
      <c r="AC557" s="3">
        <v>0.57499999999999996</v>
      </c>
      <c r="AD557" s="1" t="s">
        <v>95</v>
      </c>
      <c r="AE557" s="5">
        <f t="shared" si="101"/>
        <v>4</v>
      </c>
      <c r="AF557" s="5">
        <f t="shared" si="102"/>
        <v>12</v>
      </c>
      <c r="AG557">
        <v>154</v>
      </c>
      <c r="AH557">
        <v>7</v>
      </c>
      <c r="AI557">
        <v>2</v>
      </c>
      <c r="AJ557">
        <v>64</v>
      </c>
      <c r="AK557">
        <f t="shared" si="94"/>
        <v>90</v>
      </c>
      <c r="AL557">
        <v>50</v>
      </c>
      <c r="AM557">
        <v>14</v>
      </c>
      <c r="AN557">
        <v>3</v>
      </c>
      <c r="AO557" s="1" t="s">
        <v>561</v>
      </c>
    </row>
    <row r="558" spans="1:41" x14ac:dyDescent="0.35">
      <c r="A558" s="2">
        <v>41704</v>
      </c>
      <c r="B558" t="s">
        <v>536</v>
      </c>
      <c r="C558">
        <v>3</v>
      </c>
      <c r="D558" t="s">
        <v>35</v>
      </c>
      <c r="E558" t="s">
        <v>128</v>
      </c>
      <c r="F558">
        <v>2</v>
      </c>
      <c r="G558">
        <v>87</v>
      </c>
      <c r="H558">
        <v>1</v>
      </c>
      <c r="I558">
        <v>2</v>
      </c>
      <c r="K558" t="s">
        <v>37</v>
      </c>
      <c r="L558" t="s">
        <v>883</v>
      </c>
      <c r="M558" s="1" t="s">
        <v>884</v>
      </c>
      <c r="N558">
        <v>1.32</v>
      </c>
      <c r="O558" s="3">
        <v>7.3999999999999996E-2</v>
      </c>
      <c r="P558" s="3">
        <v>0</v>
      </c>
      <c r="Q558" s="3">
        <v>0.77900000000000003</v>
      </c>
      <c r="R558" s="3">
        <v>0.81100000000000005</v>
      </c>
      <c r="S558" s="3">
        <v>0.4</v>
      </c>
      <c r="T558" s="1" t="s">
        <v>178</v>
      </c>
      <c r="U558" s="5">
        <f t="shared" si="92"/>
        <v>5</v>
      </c>
      <c r="V558" s="5">
        <f t="shared" si="93"/>
        <v>5</v>
      </c>
      <c r="W558" s="5">
        <f t="shared" si="99"/>
        <v>5</v>
      </c>
      <c r="X558" s="5">
        <f t="shared" si="100"/>
        <v>5</v>
      </c>
      <c r="Y558" s="3">
        <v>0.54900000000000004</v>
      </c>
      <c r="Z558" s="3">
        <v>0.36899999999999999</v>
      </c>
      <c r="AA558" s="3">
        <v>1.4999999999999999E-2</v>
      </c>
      <c r="AB558" s="3">
        <v>0.35599999999999998</v>
      </c>
      <c r="AC558" s="3">
        <v>0.4</v>
      </c>
      <c r="AD558" s="1" t="s">
        <v>63</v>
      </c>
      <c r="AE558" s="5">
        <f t="shared" si="101"/>
        <v>2</v>
      </c>
      <c r="AF558" s="5">
        <f t="shared" si="102"/>
        <v>5</v>
      </c>
      <c r="AG558">
        <v>133</v>
      </c>
      <c r="AH558">
        <v>5</v>
      </c>
      <c r="AI558">
        <v>0</v>
      </c>
      <c r="AJ558">
        <v>68</v>
      </c>
      <c r="AK558">
        <f t="shared" si="94"/>
        <v>65</v>
      </c>
      <c r="AL558">
        <v>53</v>
      </c>
      <c r="AM558">
        <v>15</v>
      </c>
      <c r="AN558">
        <v>1</v>
      </c>
      <c r="AO558" s="1" t="s">
        <v>409</v>
      </c>
    </row>
    <row r="559" spans="1:41" x14ac:dyDescent="0.35">
      <c r="A559" s="2">
        <v>41694</v>
      </c>
      <c r="B559" t="s">
        <v>202</v>
      </c>
      <c r="C559">
        <v>3</v>
      </c>
      <c r="D559" t="s">
        <v>35</v>
      </c>
      <c r="E559" t="s">
        <v>36</v>
      </c>
      <c r="F559">
        <v>2</v>
      </c>
      <c r="G559">
        <v>8</v>
      </c>
      <c r="H559">
        <v>0</v>
      </c>
      <c r="I559">
        <v>1</v>
      </c>
      <c r="J559">
        <v>4</v>
      </c>
      <c r="K559" t="s">
        <v>435</v>
      </c>
      <c r="L559" t="s">
        <v>37</v>
      </c>
      <c r="M559" s="1" t="s">
        <v>885</v>
      </c>
      <c r="N559">
        <v>0.86</v>
      </c>
      <c r="O559" s="3">
        <v>5.8000000000000003E-2</v>
      </c>
      <c r="P559" s="3">
        <v>2.3E-2</v>
      </c>
      <c r="Q559" s="3">
        <v>0.61599999999999999</v>
      </c>
      <c r="R559" s="3">
        <v>0.67900000000000005</v>
      </c>
      <c r="S559" s="3">
        <v>0.57599999999999996</v>
      </c>
      <c r="T559" s="1" t="s">
        <v>186</v>
      </c>
      <c r="U559" s="5">
        <f t="shared" si="92"/>
        <v>4</v>
      </c>
      <c r="V559" s="5">
        <f t="shared" si="93"/>
        <v>7</v>
      </c>
      <c r="W559" s="5">
        <f t="shared" si="99"/>
        <v>4</v>
      </c>
      <c r="X559" s="5">
        <f t="shared" si="100"/>
        <v>7</v>
      </c>
      <c r="Y559" s="3">
        <v>0.48499999999999999</v>
      </c>
      <c r="Z559" s="3">
        <v>0.312</v>
      </c>
      <c r="AA559" s="3">
        <v>9.0999999999999998E-2</v>
      </c>
      <c r="AB559" s="3">
        <v>0.23899999999999999</v>
      </c>
      <c r="AC559" s="3">
        <v>0.41899999999999998</v>
      </c>
      <c r="AD559" s="1" t="s">
        <v>171</v>
      </c>
      <c r="AE559" s="5">
        <f t="shared" si="101"/>
        <v>1</v>
      </c>
      <c r="AF559" s="5">
        <f t="shared" si="102"/>
        <v>6</v>
      </c>
      <c r="AG559">
        <v>163</v>
      </c>
      <c r="AH559">
        <v>5</v>
      </c>
      <c r="AI559">
        <v>2</v>
      </c>
      <c r="AJ559">
        <v>86</v>
      </c>
      <c r="AK559">
        <f t="shared" si="94"/>
        <v>77</v>
      </c>
      <c r="AL559">
        <v>53</v>
      </c>
      <c r="AM559">
        <v>33</v>
      </c>
      <c r="AN559">
        <v>7</v>
      </c>
      <c r="AO559" s="1" t="s">
        <v>466</v>
      </c>
    </row>
    <row r="560" spans="1:41" x14ac:dyDescent="0.35">
      <c r="A560" s="2">
        <v>41694</v>
      </c>
      <c r="B560" t="s">
        <v>202</v>
      </c>
      <c r="C560">
        <v>3</v>
      </c>
      <c r="D560" t="s">
        <v>35</v>
      </c>
      <c r="E560" t="s">
        <v>43</v>
      </c>
      <c r="F560">
        <v>2</v>
      </c>
      <c r="G560">
        <v>15</v>
      </c>
      <c r="H560">
        <v>1</v>
      </c>
      <c r="I560">
        <v>1</v>
      </c>
      <c r="J560">
        <v>6</v>
      </c>
      <c r="K560" t="s">
        <v>37</v>
      </c>
      <c r="L560" t="s">
        <v>710</v>
      </c>
      <c r="M560" s="1" t="s">
        <v>176</v>
      </c>
      <c r="U560" s="5">
        <f t="shared" si="92"/>
        <v>0</v>
      </c>
      <c r="V560" s="5">
        <f t="shared" si="93"/>
        <v>0</v>
      </c>
      <c r="AK560">
        <f t="shared" si="94"/>
        <v>0</v>
      </c>
    </row>
    <row r="561" spans="1:41" x14ac:dyDescent="0.35">
      <c r="A561" s="2">
        <v>41694</v>
      </c>
      <c r="B561" t="s">
        <v>202</v>
      </c>
      <c r="C561">
        <v>3</v>
      </c>
      <c r="D561" t="s">
        <v>35</v>
      </c>
      <c r="E561" t="s">
        <v>49</v>
      </c>
      <c r="F561">
        <v>2</v>
      </c>
      <c r="G561">
        <v>51</v>
      </c>
      <c r="H561">
        <v>1</v>
      </c>
      <c r="I561">
        <v>1</v>
      </c>
      <c r="K561" t="s">
        <v>37</v>
      </c>
      <c r="L561" t="s">
        <v>421</v>
      </c>
      <c r="M561" s="1" t="s">
        <v>100</v>
      </c>
      <c r="N561">
        <v>1.7</v>
      </c>
      <c r="O561" s="3">
        <v>8.5000000000000006E-2</v>
      </c>
      <c r="P561" s="3">
        <v>4.2999999999999997E-2</v>
      </c>
      <c r="Q561" s="3">
        <v>0.72299999999999998</v>
      </c>
      <c r="R561" s="3">
        <v>0.76500000000000001</v>
      </c>
      <c r="S561" s="3">
        <v>0.46200000000000002</v>
      </c>
      <c r="T561" s="1" t="s">
        <v>70</v>
      </c>
      <c r="U561" s="5">
        <f t="shared" si="92"/>
        <v>1</v>
      </c>
      <c r="V561" s="5">
        <f t="shared" si="93"/>
        <v>2</v>
      </c>
      <c r="W561" s="5">
        <f t="shared" ref="W561:W567" si="103">_xlfn.NUMBERVALUE(LEFT(T561, FIND( "/", T561) - 1))</f>
        <v>1</v>
      </c>
      <c r="X561" s="5">
        <f t="shared" ref="X561:X567" si="104">_xlfn.NUMBERVALUE(RIGHT(T561, LEN(T561) - FIND( "/", T561)))</f>
        <v>2</v>
      </c>
      <c r="Y561" s="3">
        <v>0.61299999999999999</v>
      </c>
      <c r="Z561" s="3">
        <v>0.54300000000000004</v>
      </c>
      <c r="AA561" s="3">
        <v>0</v>
      </c>
      <c r="AB561" s="3">
        <v>0.58099999999999996</v>
      </c>
      <c r="AC561" s="3">
        <v>0.46700000000000003</v>
      </c>
      <c r="AD561" s="1" t="s">
        <v>80</v>
      </c>
      <c r="AE561" s="5">
        <f t="shared" ref="AE561:AE567" si="105">_xlfn.NUMBERVALUE(LEFT(AD561, FIND( "/", AD561) - 1))</f>
        <v>5</v>
      </c>
      <c r="AF561" s="5">
        <f t="shared" ref="AF561:AF567" si="106">_xlfn.NUMBERVALUE(RIGHT(AD561, LEN(AD561) - FIND( "/", AD561)))</f>
        <v>8</v>
      </c>
      <c r="AG561">
        <v>93</v>
      </c>
      <c r="AH561">
        <v>4</v>
      </c>
      <c r="AI561">
        <v>2</v>
      </c>
      <c r="AJ561">
        <v>47</v>
      </c>
      <c r="AK561">
        <f t="shared" si="94"/>
        <v>46</v>
      </c>
      <c r="AL561">
        <v>34</v>
      </c>
      <c r="AM561">
        <v>13</v>
      </c>
      <c r="AN561">
        <v>0</v>
      </c>
      <c r="AO561" s="1" t="s">
        <v>462</v>
      </c>
    </row>
    <row r="562" spans="1:41" x14ac:dyDescent="0.35">
      <c r="A562" s="2">
        <v>41694</v>
      </c>
      <c r="B562" t="s">
        <v>202</v>
      </c>
      <c r="C562">
        <v>3</v>
      </c>
      <c r="D562" t="s">
        <v>35</v>
      </c>
      <c r="E562" t="s">
        <v>54</v>
      </c>
      <c r="F562">
        <v>2</v>
      </c>
      <c r="G562">
        <v>54</v>
      </c>
      <c r="H562">
        <v>1</v>
      </c>
      <c r="I562">
        <v>1</v>
      </c>
      <c r="K562" t="s">
        <v>37</v>
      </c>
      <c r="L562" t="s">
        <v>686</v>
      </c>
      <c r="M562" s="1" t="s">
        <v>209</v>
      </c>
      <c r="N562">
        <v>1.35</v>
      </c>
      <c r="O562" s="3">
        <v>9.0999999999999998E-2</v>
      </c>
      <c r="P562" s="3">
        <v>0.03</v>
      </c>
      <c r="Q562" s="3">
        <v>0.66700000000000004</v>
      </c>
      <c r="R562" s="3">
        <v>0.72699999999999998</v>
      </c>
      <c r="S562" s="3">
        <v>0.54500000000000004</v>
      </c>
      <c r="T562" s="1" t="s">
        <v>413</v>
      </c>
      <c r="U562" s="5">
        <f t="shared" si="92"/>
        <v>4</v>
      </c>
      <c r="V562" s="5">
        <f t="shared" si="93"/>
        <v>4</v>
      </c>
      <c r="W562" s="5">
        <f t="shared" si="103"/>
        <v>4</v>
      </c>
      <c r="X562" s="5">
        <f t="shared" si="104"/>
        <v>4</v>
      </c>
      <c r="Y562" s="3">
        <v>0.55500000000000005</v>
      </c>
      <c r="Z562" s="3">
        <v>0.45100000000000001</v>
      </c>
      <c r="AA562" s="3">
        <v>4.2000000000000003E-2</v>
      </c>
      <c r="AB562" s="3">
        <v>0.34899999999999998</v>
      </c>
      <c r="AC562" s="3">
        <v>0.60699999999999998</v>
      </c>
      <c r="AD562" s="1" t="s">
        <v>480</v>
      </c>
      <c r="AE562" s="5">
        <f t="shared" si="105"/>
        <v>3</v>
      </c>
      <c r="AF562" s="5">
        <f t="shared" si="106"/>
        <v>12</v>
      </c>
      <c r="AG562">
        <v>137</v>
      </c>
      <c r="AH562">
        <v>6</v>
      </c>
      <c r="AI562">
        <v>2</v>
      </c>
      <c r="AJ562">
        <v>66</v>
      </c>
      <c r="AK562">
        <f t="shared" si="94"/>
        <v>71</v>
      </c>
      <c r="AL562">
        <v>44</v>
      </c>
      <c r="AM562">
        <v>22</v>
      </c>
      <c r="AN562">
        <v>3</v>
      </c>
      <c r="AO562" s="1" t="s">
        <v>409</v>
      </c>
    </row>
    <row r="563" spans="1:41" x14ac:dyDescent="0.35">
      <c r="A563" s="2">
        <v>41652</v>
      </c>
      <c r="B563" t="s">
        <v>346</v>
      </c>
      <c r="C563">
        <v>5</v>
      </c>
      <c r="D563" t="s">
        <v>35</v>
      </c>
      <c r="E563" t="s">
        <v>43</v>
      </c>
      <c r="F563">
        <v>2</v>
      </c>
      <c r="G563">
        <v>8</v>
      </c>
      <c r="H563">
        <v>0</v>
      </c>
      <c r="I563">
        <v>2</v>
      </c>
      <c r="J563">
        <v>8</v>
      </c>
      <c r="K563" t="s">
        <v>160</v>
      </c>
      <c r="L563" t="s">
        <v>37</v>
      </c>
      <c r="M563" s="1" t="s">
        <v>886</v>
      </c>
      <c r="N563">
        <v>1.1599999999999999</v>
      </c>
      <c r="O563" s="3">
        <v>4.9000000000000002E-2</v>
      </c>
      <c r="P563" s="3">
        <v>7.0000000000000001E-3</v>
      </c>
      <c r="Q563" s="3">
        <v>0.72899999999999998</v>
      </c>
      <c r="R563" s="3">
        <v>0.71399999999999997</v>
      </c>
      <c r="S563" s="3">
        <v>0.59</v>
      </c>
      <c r="T563" s="1" t="s">
        <v>234</v>
      </c>
      <c r="U563" s="5">
        <f t="shared" si="92"/>
        <v>5</v>
      </c>
      <c r="V563" s="5">
        <f t="shared" si="93"/>
        <v>10</v>
      </c>
      <c r="W563" s="5">
        <f t="shared" si="103"/>
        <v>5</v>
      </c>
      <c r="X563" s="5">
        <f t="shared" si="104"/>
        <v>10</v>
      </c>
      <c r="Y563" s="3">
        <v>0.51300000000000001</v>
      </c>
      <c r="Z563" s="3">
        <v>0.371</v>
      </c>
      <c r="AA563" s="3">
        <v>0.1</v>
      </c>
      <c r="AB563" s="3">
        <v>0.27600000000000002</v>
      </c>
      <c r="AC563" s="3">
        <v>0.5</v>
      </c>
      <c r="AD563" s="1" t="s">
        <v>186</v>
      </c>
      <c r="AE563" s="5">
        <f t="shared" si="105"/>
        <v>4</v>
      </c>
      <c r="AF563" s="5">
        <f t="shared" si="106"/>
        <v>7</v>
      </c>
      <c r="AG563">
        <v>314</v>
      </c>
      <c r="AH563">
        <v>7</v>
      </c>
      <c r="AI563">
        <v>1</v>
      </c>
      <c r="AJ563">
        <v>144</v>
      </c>
      <c r="AK563">
        <f t="shared" si="94"/>
        <v>170</v>
      </c>
      <c r="AL563">
        <v>105</v>
      </c>
      <c r="AM563">
        <v>39</v>
      </c>
      <c r="AN563">
        <v>17</v>
      </c>
      <c r="AO563" s="1" t="s">
        <v>887</v>
      </c>
    </row>
    <row r="564" spans="1:41" x14ac:dyDescent="0.35">
      <c r="A564" s="2">
        <v>41652</v>
      </c>
      <c r="B564" t="s">
        <v>346</v>
      </c>
      <c r="C564">
        <v>5</v>
      </c>
      <c r="D564" t="s">
        <v>35</v>
      </c>
      <c r="E564" t="s">
        <v>49</v>
      </c>
      <c r="F564">
        <v>2</v>
      </c>
      <c r="G564">
        <v>16</v>
      </c>
      <c r="H564">
        <v>1</v>
      </c>
      <c r="I564">
        <v>2</v>
      </c>
      <c r="J564">
        <v>15</v>
      </c>
      <c r="K564" t="s">
        <v>37</v>
      </c>
      <c r="L564" t="s">
        <v>703</v>
      </c>
      <c r="M564" s="1" t="s">
        <v>888</v>
      </c>
      <c r="N564">
        <v>3.03</v>
      </c>
      <c r="O564" s="3">
        <v>0.13300000000000001</v>
      </c>
      <c r="P564" s="3">
        <v>3.3000000000000002E-2</v>
      </c>
      <c r="Q564" s="3">
        <v>0.71699999999999997</v>
      </c>
      <c r="R564" s="3">
        <v>0.88400000000000001</v>
      </c>
      <c r="S564" s="3">
        <v>0.70599999999999996</v>
      </c>
      <c r="T564" s="1" t="s">
        <v>57</v>
      </c>
      <c r="U564" s="5">
        <f t="shared" si="92"/>
        <v>0</v>
      </c>
      <c r="V564" s="5">
        <f t="shared" si="93"/>
        <v>0</v>
      </c>
      <c r="W564" s="5">
        <f t="shared" si="103"/>
        <v>0</v>
      </c>
      <c r="X564" s="5">
        <f t="shared" si="104"/>
        <v>0</v>
      </c>
      <c r="Y564" s="3">
        <v>0.63600000000000001</v>
      </c>
      <c r="Z564" s="3">
        <v>0.505</v>
      </c>
      <c r="AA564" s="3">
        <v>3.3000000000000002E-2</v>
      </c>
      <c r="AB564" s="3">
        <v>0.40699999999999997</v>
      </c>
      <c r="AC564" s="3">
        <v>0.64900000000000002</v>
      </c>
      <c r="AD564" s="1" t="s">
        <v>889</v>
      </c>
      <c r="AE564" s="5">
        <f t="shared" si="105"/>
        <v>6</v>
      </c>
      <c r="AF564" s="5">
        <f t="shared" si="106"/>
        <v>22</v>
      </c>
      <c r="AG564">
        <v>151</v>
      </c>
      <c r="AH564">
        <v>8</v>
      </c>
      <c r="AI564">
        <v>2</v>
      </c>
      <c r="AJ564">
        <v>60</v>
      </c>
      <c r="AK564">
        <f t="shared" si="94"/>
        <v>91</v>
      </c>
      <c r="AL564">
        <v>43</v>
      </c>
      <c r="AM564">
        <v>17</v>
      </c>
      <c r="AN564">
        <v>3</v>
      </c>
      <c r="AO564" s="1" t="s">
        <v>502</v>
      </c>
    </row>
    <row r="565" spans="1:41" x14ac:dyDescent="0.35">
      <c r="A565" s="2">
        <v>41652</v>
      </c>
      <c r="B565" t="s">
        <v>346</v>
      </c>
      <c r="C565">
        <v>5</v>
      </c>
      <c r="D565" t="s">
        <v>35</v>
      </c>
      <c r="E565" t="s">
        <v>54</v>
      </c>
      <c r="F565">
        <v>2</v>
      </c>
      <c r="G565">
        <v>49</v>
      </c>
      <c r="H565">
        <v>1</v>
      </c>
      <c r="I565">
        <v>2</v>
      </c>
      <c r="K565" t="s">
        <v>37</v>
      </c>
      <c r="L565" t="s">
        <v>686</v>
      </c>
      <c r="M565" s="1" t="s">
        <v>890</v>
      </c>
      <c r="N565">
        <v>1.59</v>
      </c>
      <c r="O565" s="3">
        <v>7.6999999999999999E-2</v>
      </c>
      <c r="P565" s="3">
        <v>1.2999999999999999E-2</v>
      </c>
      <c r="Q565" s="3">
        <v>0.61499999999999999</v>
      </c>
      <c r="R565" s="3">
        <v>0.77100000000000002</v>
      </c>
      <c r="S565" s="3">
        <v>0.7</v>
      </c>
      <c r="T565" s="1" t="s">
        <v>46</v>
      </c>
      <c r="U565" s="5">
        <f t="shared" si="92"/>
        <v>0</v>
      </c>
      <c r="V565" s="5">
        <f t="shared" si="93"/>
        <v>1</v>
      </c>
      <c r="W565" s="5">
        <f t="shared" si="103"/>
        <v>0</v>
      </c>
      <c r="X565" s="5">
        <f t="shared" si="104"/>
        <v>1</v>
      </c>
      <c r="Y565" s="3">
        <v>0.56699999999999995</v>
      </c>
      <c r="Z565" s="3">
        <v>0.40699999999999997</v>
      </c>
      <c r="AA565" s="3">
        <v>5.8000000000000003E-2</v>
      </c>
      <c r="AB565" s="3">
        <v>0.28100000000000003</v>
      </c>
      <c r="AC565" s="3">
        <v>0.65500000000000003</v>
      </c>
      <c r="AD565" s="1" t="s">
        <v>80</v>
      </c>
      <c r="AE565" s="5">
        <f t="shared" si="105"/>
        <v>5</v>
      </c>
      <c r="AF565" s="5">
        <f t="shared" si="106"/>
        <v>8</v>
      </c>
      <c r="AG565">
        <v>164</v>
      </c>
      <c r="AH565">
        <v>6</v>
      </c>
      <c r="AI565">
        <v>1</v>
      </c>
      <c r="AJ565">
        <v>78</v>
      </c>
      <c r="AK565">
        <f t="shared" si="94"/>
        <v>86</v>
      </c>
      <c r="AL565">
        <v>48</v>
      </c>
      <c r="AM565">
        <v>30</v>
      </c>
      <c r="AN565">
        <v>5</v>
      </c>
      <c r="AO565" s="1" t="s">
        <v>187</v>
      </c>
    </row>
    <row r="566" spans="1:41" x14ac:dyDescent="0.35">
      <c r="A566" s="2">
        <v>41652</v>
      </c>
      <c r="B566" t="s">
        <v>346</v>
      </c>
      <c r="C566">
        <v>5</v>
      </c>
      <c r="D566" t="s">
        <v>35</v>
      </c>
      <c r="E566" t="s">
        <v>128</v>
      </c>
      <c r="F566">
        <v>2</v>
      </c>
      <c r="G566">
        <v>98</v>
      </c>
      <c r="H566">
        <v>1</v>
      </c>
      <c r="I566">
        <v>2</v>
      </c>
      <c r="K566" t="s">
        <v>37</v>
      </c>
      <c r="L566" t="s">
        <v>764</v>
      </c>
      <c r="M566" s="1" t="s">
        <v>891</v>
      </c>
      <c r="N566">
        <v>2.25</v>
      </c>
      <c r="O566" s="3">
        <v>0.17899999999999999</v>
      </c>
      <c r="P566" s="3">
        <v>0.03</v>
      </c>
      <c r="Q566" s="3">
        <v>0.65700000000000003</v>
      </c>
      <c r="R566" s="3">
        <v>0.81799999999999995</v>
      </c>
      <c r="S566" s="3">
        <v>0.73899999999999999</v>
      </c>
      <c r="T566" s="1" t="s">
        <v>57</v>
      </c>
      <c r="U566" s="5">
        <f t="shared" si="92"/>
        <v>0</v>
      </c>
      <c r="V566" s="5">
        <f t="shared" si="93"/>
        <v>0</v>
      </c>
      <c r="W566" s="5">
        <f t="shared" si="103"/>
        <v>0</v>
      </c>
      <c r="X566" s="5">
        <f t="shared" si="104"/>
        <v>0</v>
      </c>
      <c r="Y566" s="3">
        <v>0.61199999999999999</v>
      </c>
      <c r="Z566" s="3">
        <v>0.47099999999999997</v>
      </c>
      <c r="AA566" s="3">
        <v>3.5000000000000003E-2</v>
      </c>
      <c r="AB566" s="3">
        <v>0.36399999999999999</v>
      </c>
      <c r="AC566" s="3">
        <v>0.58499999999999996</v>
      </c>
      <c r="AD566" s="1" t="s">
        <v>107</v>
      </c>
      <c r="AE566" s="5">
        <f t="shared" si="105"/>
        <v>5</v>
      </c>
      <c r="AF566" s="5">
        <f t="shared" si="106"/>
        <v>6</v>
      </c>
      <c r="AG566">
        <v>152</v>
      </c>
      <c r="AH566">
        <v>12</v>
      </c>
      <c r="AI566">
        <v>2</v>
      </c>
      <c r="AJ566">
        <v>67</v>
      </c>
      <c r="AK566">
        <f t="shared" si="94"/>
        <v>85</v>
      </c>
      <c r="AL566">
        <v>44</v>
      </c>
      <c r="AM566">
        <v>23</v>
      </c>
      <c r="AN566">
        <v>3</v>
      </c>
      <c r="AO566" s="1" t="s">
        <v>68</v>
      </c>
    </row>
    <row r="567" spans="1:41" x14ac:dyDescent="0.35">
      <c r="A567" s="2">
        <v>41652</v>
      </c>
      <c r="B567" t="s">
        <v>346</v>
      </c>
      <c r="C567">
        <v>5</v>
      </c>
      <c r="D567" t="s">
        <v>35</v>
      </c>
      <c r="E567" t="s">
        <v>133</v>
      </c>
      <c r="F567">
        <v>2</v>
      </c>
      <c r="G567">
        <v>96</v>
      </c>
      <c r="H567">
        <v>1</v>
      </c>
      <c r="I567">
        <v>2</v>
      </c>
      <c r="K567" t="s">
        <v>37</v>
      </c>
      <c r="L567" t="s">
        <v>892</v>
      </c>
      <c r="M567" s="1" t="s">
        <v>893</v>
      </c>
      <c r="N567">
        <v>1.97</v>
      </c>
      <c r="O567" s="3">
        <v>0.114</v>
      </c>
      <c r="P567" s="3">
        <v>0</v>
      </c>
      <c r="Q567" s="3">
        <v>0.68400000000000005</v>
      </c>
      <c r="R567" s="3">
        <v>0.83299999999999996</v>
      </c>
      <c r="S567" s="3">
        <v>0.68</v>
      </c>
      <c r="T567" s="1" t="s">
        <v>88</v>
      </c>
      <c r="U567" s="5">
        <f t="shared" si="92"/>
        <v>2</v>
      </c>
      <c r="V567" s="5">
        <f t="shared" si="93"/>
        <v>3</v>
      </c>
      <c r="W567" s="5">
        <f t="shared" si="103"/>
        <v>2</v>
      </c>
      <c r="X567" s="5">
        <f t="shared" si="104"/>
        <v>3</v>
      </c>
      <c r="Y567" s="3">
        <v>0.59099999999999997</v>
      </c>
      <c r="Z567" s="3">
        <v>0.42399999999999999</v>
      </c>
      <c r="AA567" s="3">
        <v>5.3999999999999999E-2</v>
      </c>
      <c r="AB567" s="3">
        <v>0.375</v>
      </c>
      <c r="AC567" s="3">
        <v>0.5</v>
      </c>
      <c r="AD567" s="1" t="s">
        <v>52</v>
      </c>
      <c r="AE567" s="5">
        <f t="shared" si="105"/>
        <v>4</v>
      </c>
      <c r="AF567" s="5">
        <f t="shared" si="106"/>
        <v>8</v>
      </c>
      <c r="AG567">
        <v>171</v>
      </c>
      <c r="AH567">
        <v>9</v>
      </c>
      <c r="AI567">
        <v>0</v>
      </c>
      <c r="AJ567">
        <v>79</v>
      </c>
      <c r="AK567">
        <f t="shared" si="94"/>
        <v>92</v>
      </c>
      <c r="AL567">
        <v>54</v>
      </c>
      <c r="AM567">
        <v>25</v>
      </c>
      <c r="AN567">
        <v>5</v>
      </c>
      <c r="AO567" s="1" t="s">
        <v>870</v>
      </c>
    </row>
    <row r="568" spans="1:41" x14ac:dyDescent="0.35">
      <c r="A568" s="2">
        <v>41593</v>
      </c>
      <c r="B568" t="s">
        <v>894</v>
      </c>
      <c r="C568">
        <v>3</v>
      </c>
      <c r="D568" t="s">
        <v>35</v>
      </c>
      <c r="E568" t="s">
        <v>98</v>
      </c>
      <c r="F568">
        <v>2</v>
      </c>
      <c r="G568">
        <v>44</v>
      </c>
      <c r="H568">
        <v>1</v>
      </c>
      <c r="K568" t="s">
        <v>37</v>
      </c>
      <c r="L568" t="s">
        <v>693</v>
      </c>
      <c r="M568" s="1" t="s">
        <v>895</v>
      </c>
      <c r="U568" s="5">
        <f t="shared" si="92"/>
        <v>0</v>
      </c>
      <c r="V568" s="5">
        <f t="shared" si="93"/>
        <v>0</v>
      </c>
      <c r="AK568">
        <f t="shared" si="94"/>
        <v>0</v>
      </c>
    </row>
    <row r="569" spans="1:41" x14ac:dyDescent="0.35">
      <c r="A569" s="2">
        <v>41593</v>
      </c>
      <c r="B569" t="s">
        <v>894</v>
      </c>
      <c r="C569">
        <v>3</v>
      </c>
      <c r="D569" t="s">
        <v>35</v>
      </c>
      <c r="E569" t="s">
        <v>98</v>
      </c>
      <c r="F569">
        <v>2</v>
      </c>
      <c r="G569">
        <v>7</v>
      </c>
      <c r="H569">
        <v>1</v>
      </c>
      <c r="K569" t="s">
        <v>37</v>
      </c>
      <c r="L569" t="s">
        <v>645</v>
      </c>
      <c r="M569" s="1" t="s">
        <v>896</v>
      </c>
      <c r="U569" s="5">
        <f t="shared" si="92"/>
        <v>0</v>
      </c>
      <c r="V569" s="5">
        <f t="shared" si="93"/>
        <v>0</v>
      </c>
      <c r="AK569">
        <f t="shared" si="94"/>
        <v>0</v>
      </c>
    </row>
    <row r="570" spans="1:41" x14ac:dyDescent="0.35">
      <c r="A570" s="2">
        <v>41582</v>
      </c>
      <c r="B570" t="s">
        <v>227</v>
      </c>
      <c r="C570">
        <v>3</v>
      </c>
      <c r="D570" t="s">
        <v>35</v>
      </c>
      <c r="E570" t="s">
        <v>61</v>
      </c>
      <c r="F570">
        <v>2</v>
      </c>
      <c r="G570">
        <v>1</v>
      </c>
      <c r="H570">
        <v>1</v>
      </c>
      <c r="I570">
        <v>2</v>
      </c>
      <c r="J570">
        <v>1</v>
      </c>
      <c r="K570" t="s">
        <v>37</v>
      </c>
      <c r="L570" t="s">
        <v>140</v>
      </c>
      <c r="M570" s="1" t="s">
        <v>62</v>
      </c>
      <c r="N570">
        <v>1.43</v>
      </c>
      <c r="O570" s="3">
        <v>0.10299999999999999</v>
      </c>
      <c r="P570" s="3">
        <v>0</v>
      </c>
      <c r="Q570" s="3">
        <v>0.65500000000000003</v>
      </c>
      <c r="R570" s="3">
        <v>0.68400000000000005</v>
      </c>
      <c r="S570" s="3">
        <v>0.7</v>
      </c>
      <c r="T570" s="1" t="s">
        <v>88</v>
      </c>
      <c r="U570" s="5">
        <f t="shared" si="92"/>
        <v>2</v>
      </c>
      <c r="V570" s="5">
        <f t="shared" si="93"/>
        <v>3</v>
      </c>
      <c r="W570" s="5">
        <f t="shared" ref="W570:W589" si="107">_xlfn.NUMBERVALUE(LEFT(T570, FIND( "/", T570) - 1))</f>
        <v>2</v>
      </c>
      <c r="X570" s="5">
        <f t="shared" ref="X570:X589" si="108">_xlfn.NUMBERVALUE(RIGHT(T570, LEN(T570) - FIND( "/", T570)))</f>
        <v>3</v>
      </c>
      <c r="Y570" s="3">
        <v>0.56299999999999994</v>
      </c>
      <c r="Z570" s="3">
        <v>0.443</v>
      </c>
      <c r="AA570" s="3">
        <v>1.6E-2</v>
      </c>
      <c r="AB570" s="3">
        <v>0.42199999999999999</v>
      </c>
      <c r="AC570" s="3">
        <v>0.5</v>
      </c>
      <c r="AD570" s="1" t="s">
        <v>353</v>
      </c>
      <c r="AE570" s="5">
        <f t="shared" ref="AE570:AE589" si="109">_xlfn.NUMBERVALUE(LEFT(AD570, FIND( "/", AD570) - 1))</f>
        <v>3</v>
      </c>
      <c r="AF570" s="5">
        <f t="shared" ref="AF570:AF589" si="110">_xlfn.NUMBERVALUE(RIGHT(AD570, LEN(AD570) - FIND( "/", AD570)))</f>
        <v>11</v>
      </c>
      <c r="AG570">
        <v>119</v>
      </c>
      <c r="AH570">
        <v>6</v>
      </c>
      <c r="AI570">
        <v>0</v>
      </c>
      <c r="AJ570">
        <v>58</v>
      </c>
      <c r="AK570">
        <f t="shared" si="94"/>
        <v>61</v>
      </c>
      <c r="AL570">
        <v>38</v>
      </c>
      <c r="AM570">
        <v>20</v>
      </c>
      <c r="AN570">
        <v>1</v>
      </c>
      <c r="AO570" s="1" t="s">
        <v>152</v>
      </c>
    </row>
    <row r="571" spans="1:41" x14ac:dyDescent="0.35">
      <c r="A571" s="2">
        <v>41582</v>
      </c>
      <c r="B571" t="s">
        <v>227</v>
      </c>
      <c r="C571">
        <v>3</v>
      </c>
      <c r="D571" t="s">
        <v>35</v>
      </c>
      <c r="E571" t="s">
        <v>36</v>
      </c>
      <c r="F571">
        <v>2</v>
      </c>
      <c r="G571">
        <v>8</v>
      </c>
      <c r="H571">
        <v>1</v>
      </c>
      <c r="I571">
        <v>2</v>
      </c>
      <c r="J571">
        <v>7</v>
      </c>
      <c r="K571" t="s">
        <v>37</v>
      </c>
      <c r="L571" t="s">
        <v>160</v>
      </c>
      <c r="M571" s="1" t="s">
        <v>209</v>
      </c>
      <c r="N571">
        <v>1.82</v>
      </c>
      <c r="O571" s="3">
        <v>4.1000000000000002E-2</v>
      </c>
      <c r="P571" s="3">
        <v>0</v>
      </c>
      <c r="Q571" s="3">
        <v>0.67300000000000004</v>
      </c>
      <c r="R571" s="3">
        <v>0.72699999999999998</v>
      </c>
      <c r="S571" s="3">
        <v>0.75</v>
      </c>
      <c r="T571" s="1" t="s">
        <v>88</v>
      </c>
      <c r="U571" s="5">
        <f t="shared" si="92"/>
        <v>2</v>
      </c>
      <c r="V571" s="5">
        <f t="shared" si="93"/>
        <v>3</v>
      </c>
      <c r="W571" s="5">
        <f t="shared" si="107"/>
        <v>2</v>
      </c>
      <c r="X571" s="5">
        <f t="shared" si="108"/>
        <v>3</v>
      </c>
      <c r="Y571" s="3">
        <v>0.59499999999999997</v>
      </c>
      <c r="Z571" s="3">
        <v>0.48399999999999999</v>
      </c>
      <c r="AA571" s="3">
        <v>6.5000000000000002E-2</v>
      </c>
      <c r="AB571" s="3">
        <v>0.38200000000000001</v>
      </c>
      <c r="AC571" s="3">
        <v>0.60699999999999998</v>
      </c>
      <c r="AD571" s="1" t="s">
        <v>165</v>
      </c>
      <c r="AE571" s="5">
        <f t="shared" si="109"/>
        <v>4</v>
      </c>
      <c r="AF571" s="5">
        <f t="shared" si="110"/>
        <v>10</v>
      </c>
      <c r="AG571">
        <v>111</v>
      </c>
      <c r="AH571">
        <v>2</v>
      </c>
      <c r="AI571">
        <v>0</v>
      </c>
      <c r="AJ571">
        <v>49</v>
      </c>
      <c r="AK571">
        <f t="shared" si="94"/>
        <v>62</v>
      </c>
      <c r="AL571">
        <v>33</v>
      </c>
      <c r="AM571">
        <v>16</v>
      </c>
      <c r="AN571">
        <v>4</v>
      </c>
      <c r="AO571" s="1" t="s">
        <v>440</v>
      </c>
    </row>
    <row r="572" spans="1:41" x14ac:dyDescent="0.35">
      <c r="A572" s="2">
        <v>41582</v>
      </c>
      <c r="B572" t="s">
        <v>227</v>
      </c>
      <c r="C572">
        <v>3</v>
      </c>
      <c r="D572" t="s">
        <v>35</v>
      </c>
      <c r="E572" t="s">
        <v>98</v>
      </c>
      <c r="F572">
        <v>2</v>
      </c>
      <c r="G572">
        <v>9</v>
      </c>
      <c r="H572">
        <v>1</v>
      </c>
      <c r="I572">
        <v>2</v>
      </c>
      <c r="J572">
        <v>8</v>
      </c>
      <c r="K572" t="s">
        <v>37</v>
      </c>
      <c r="L572" t="s">
        <v>578</v>
      </c>
      <c r="M572" s="1" t="s">
        <v>897</v>
      </c>
      <c r="N572">
        <v>0.97</v>
      </c>
      <c r="O572" s="3">
        <v>5.8999999999999997E-2</v>
      </c>
      <c r="P572" s="3">
        <v>0.03</v>
      </c>
      <c r="Q572" s="3">
        <v>0.63400000000000001</v>
      </c>
      <c r="R572" s="3">
        <v>0.71899999999999997</v>
      </c>
      <c r="S572" s="3">
        <v>0.56799999999999995</v>
      </c>
      <c r="T572" s="1" t="s">
        <v>67</v>
      </c>
      <c r="U572" s="5">
        <f t="shared" si="92"/>
        <v>1</v>
      </c>
      <c r="V572" s="5">
        <f t="shared" si="93"/>
        <v>3</v>
      </c>
      <c r="W572" s="5">
        <f t="shared" si="107"/>
        <v>1</v>
      </c>
      <c r="X572" s="5">
        <f t="shared" si="108"/>
        <v>3</v>
      </c>
      <c r="Y572" s="3">
        <v>0.503</v>
      </c>
      <c r="Z572" s="3">
        <v>0.32600000000000001</v>
      </c>
      <c r="AA572" s="3">
        <v>0.109</v>
      </c>
      <c r="AB572" s="3">
        <v>0.24099999999999999</v>
      </c>
      <c r="AC572" s="3">
        <v>0.44700000000000001</v>
      </c>
      <c r="AD572" s="1" t="s">
        <v>63</v>
      </c>
      <c r="AE572" s="5">
        <f t="shared" si="109"/>
        <v>2</v>
      </c>
      <c r="AF572" s="5">
        <f t="shared" si="110"/>
        <v>5</v>
      </c>
      <c r="AG572">
        <v>193</v>
      </c>
      <c r="AH572">
        <v>6</v>
      </c>
      <c r="AI572">
        <v>3</v>
      </c>
      <c r="AJ572">
        <v>101</v>
      </c>
      <c r="AK572">
        <f t="shared" si="94"/>
        <v>92</v>
      </c>
      <c r="AL572">
        <v>64</v>
      </c>
      <c r="AM572">
        <v>37</v>
      </c>
      <c r="AN572">
        <v>10</v>
      </c>
      <c r="AO572" s="1" t="s">
        <v>158</v>
      </c>
    </row>
    <row r="573" spans="1:41" x14ac:dyDescent="0.35">
      <c r="A573" s="2">
        <v>41582</v>
      </c>
      <c r="B573" t="s">
        <v>227</v>
      </c>
      <c r="C573">
        <v>3</v>
      </c>
      <c r="D573" t="s">
        <v>35</v>
      </c>
      <c r="E573" t="s">
        <v>98</v>
      </c>
      <c r="F573">
        <v>2</v>
      </c>
      <c r="G573">
        <v>7</v>
      </c>
      <c r="H573">
        <v>1</v>
      </c>
      <c r="I573">
        <v>2</v>
      </c>
      <c r="J573">
        <v>6</v>
      </c>
      <c r="K573" t="s">
        <v>37</v>
      </c>
      <c r="L573" t="s">
        <v>435</v>
      </c>
      <c r="M573" s="1" t="s">
        <v>898</v>
      </c>
      <c r="N573">
        <v>1.1100000000000001</v>
      </c>
      <c r="O573" s="3">
        <v>8.8999999999999996E-2</v>
      </c>
      <c r="P573" s="3">
        <v>0.02</v>
      </c>
      <c r="Q573" s="3">
        <v>0.56399999999999995</v>
      </c>
      <c r="R573" s="3">
        <v>0.70199999999999996</v>
      </c>
      <c r="S573" s="3">
        <v>0.52300000000000002</v>
      </c>
      <c r="T573" s="1" t="s">
        <v>71</v>
      </c>
      <c r="U573" s="5">
        <f t="shared" si="92"/>
        <v>3</v>
      </c>
      <c r="V573" s="5">
        <f t="shared" si="93"/>
        <v>5</v>
      </c>
      <c r="W573" s="5">
        <f t="shared" si="107"/>
        <v>3</v>
      </c>
      <c r="X573" s="5">
        <f t="shared" si="108"/>
        <v>5</v>
      </c>
      <c r="Y573" s="3">
        <v>0.52</v>
      </c>
      <c r="Z573" s="3">
        <v>0.41699999999999998</v>
      </c>
      <c r="AA573" s="3">
        <v>4.9000000000000002E-2</v>
      </c>
      <c r="AB573" s="3">
        <v>0.33900000000000002</v>
      </c>
      <c r="AC573" s="3">
        <v>0.51100000000000001</v>
      </c>
      <c r="AD573" s="1" t="s">
        <v>47</v>
      </c>
      <c r="AE573" s="5">
        <f t="shared" si="109"/>
        <v>5</v>
      </c>
      <c r="AF573" s="5">
        <f t="shared" si="110"/>
        <v>11</v>
      </c>
      <c r="AG573">
        <v>204</v>
      </c>
      <c r="AH573">
        <v>9</v>
      </c>
      <c r="AI573">
        <v>2</v>
      </c>
      <c r="AJ573">
        <v>101</v>
      </c>
      <c r="AK573">
        <f t="shared" si="94"/>
        <v>103</v>
      </c>
      <c r="AL573">
        <v>57</v>
      </c>
      <c r="AM573">
        <v>44</v>
      </c>
      <c r="AN573">
        <v>5</v>
      </c>
      <c r="AO573" s="1" t="s">
        <v>522</v>
      </c>
    </row>
    <row r="574" spans="1:41" x14ac:dyDescent="0.35">
      <c r="A574" s="2">
        <v>41582</v>
      </c>
      <c r="B574" t="s">
        <v>227</v>
      </c>
      <c r="C574">
        <v>3</v>
      </c>
      <c r="D574" t="s">
        <v>35</v>
      </c>
      <c r="E574" t="s">
        <v>98</v>
      </c>
      <c r="F574">
        <v>2</v>
      </c>
      <c r="G574">
        <v>5</v>
      </c>
      <c r="H574">
        <v>1</v>
      </c>
      <c r="I574">
        <v>2</v>
      </c>
      <c r="J574">
        <v>4</v>
      </c>
      <c r="K574" t="s">
        <v>37</v>
      </c>
      <c r="L574" t="s">
        <v>517</v>
      </c>
      <c r="M574" s="1" t="s">
        <v>899</v>
      </c>
      <c r="N574">
        <v>1.47</v>
      </c>
      <c r="O574" s="3">
        <v>0.13700000000000001</v>
      </c>
      <c r="P574" s="3">
        <v>1.4E-2</v>
      </c>
      <c r="Q574" s="3">
        <v>0.68500000000000005</v>
      </c>
      <c r="R574" s="3">
        <v>0.78</v>
      </c>
      <c r="S574" s="3">
        <v>0.69599999999999995</v>
      </c>
      <c r="T574" s="1" t="s">
        <v>76</v>
      </c>
      <c r="U574" s="5">
        <f t="shared" si="92"/>
        <v>4</v>
      </c>
      <c r="V574" s="5">
        <f t="shared" si="93"/>
        <v>5</v>
      </c>
      <c r="W574" s="5">
        <f t="shared" si="107"/>
        <v>4</v>
      </c>
      <c r="X574" s="5">
        <f t="shared" si="108"/>
        <v>5</v>
      </c>
      <c r="Y574" s="3">
        <v>0.54900000000000004</v>
      </c>
      <c r="Z574" s="3">
        <v>0.36299999999999999</v>
      </c>
      <c r="AA574" s="3">
        <v>0.1</v>
      </c>
      <c r="AB574" s="3">
        <v>0.28299999999999997</v>
      </c>
      <c r="AC574" s="3">
        <v>0.51900000000000002</v>
      </c>
      <c r="AD574" s="1" t="s">
        <v>41</v>
      </c>
      <c r="AE574" s="5">
        <f t="shared" si="109"/>
        <v>2</v>
      </c>
      <c r="AF574" s="5">
        <f t="shared" si="110"/>
        <v>6</v>
      </c>
      <c r="AG574">
        <v>153</v>
      </c>
      <c r="AH574">
        <v>10</v>
      </c>
      <c r="AI574">
        <v>1</v>
      </c>
      <c r="AJ574">
        <v>73</v>
      </c>
      <c r="AK574">
        <f t="shared" si="94"/>
        <v>80</v>
      </c>
      <c r="AL574">
        <v>50</v>
      </c>
      <c r="AM574">
        <v>23</v>
      </c>
      <c r="AN574">
        <v>8</v>
      </c>
      <c r="AO574" s="1" t="s">
        <v>900</v>
      </c>
    </row>
    <row r="575" spans="1:41" x14ac:dyDescent="0.35">
      <c r="A575" s="2">
        <v>41575</v>
      </c>
      <c r="B575" t="s">
        <v>236</v>
      </c>
      <c r="C575">
        <v>3</v>
      </c>
      <c r="D575" t="s">
        <v>35</v>
      </c>
      <c r="E575" t="s">
        <v>61</v>
      </c>
      <c r="F575">
        <v>2</v>
      </c>
      <c r="G575">
        <v>3</v>
      </c>
      <c r="H575">
        <v>1</v>
      </c>
      <c r="I575">
        <v>2</v>
      </c>
      <c r="J575">
        <v>3</v>
      </c>
      <c r="K575" t="s">
        <v>37</v>
      </c>
      <c r="L575" t="s">
        <v>774</v>
      </c>
      <c r="M575" s="1" t="s">
        <v>362</v>
      </c>
      <c r="N575">
        <v>1.39</v>
      </c>
      <c r="O575" s="3">
        <v>6.3E-2</v>
      </c>
      <c r="P575" s="3">
        <v>3.1E-2</v>
      </c>
      <c r="Q575" s="3">
        <v>0.56299999999999994</v>
      </c>
      <c r="R575" s="3">
        <v>0.77800000000000002</v>
      </c>
      <c r="S575" s="3">
        <v>0.57099999999999995</v>
      </c>
      <c r="T575" s="1" t="s">
        <v>136</v>
      </c>
      <c r="U575" s="5">
        <f t="shared" si="92"/>
        <v>4</v>
      </c>
      <c r="V575" s="5">
        <f t="shared" si="93"/>
        <v>6</v>
      </c>
      <c r="W575" s="5">
        <f t="shared" si="107"/>
        <v>4</v>
      </c>
      <c r="X575" s="5">
        <f t="shared" si="108"/>
        <v>6</v>
      </c>
      <c r="Y575" s="3">
        <v>0.54400000000000004</v>
      </c>
      <c r="Z575" s="3">
        <v>0.435</v>
      </c>
      <c r="AA575" s="3">
        <v>1.2E-2</v>
      </c>
      <c r="AB575" s="3">
        <v>0.38500000000000001</v>
      </c>
      <c r="AC575" s="3">
        <v>0.51500000000000001</v>
      </c>
      <c r="AD575" s="1" t="s">
        <v>52</v>
      </c>
      <c r="AE575" s="5">
        <f t="shared" si="109"/>
        <v>4</v>
      </c>
      <c r="AF575" s="5">
        <f t="shared" si="110"/>
        <v>8</v>
      </c>
      <c r="AG575">
        <v>149</v>
      </c>
      <c r="AH575">
        <v>4</v>
      </c>
      <c r="AI575">
        <v>2</v>
      </c>
      <c r="AJ575">
        <v>64</v>
      </c>
      <c r="AK575">
        <f t="shared" si="94"/>
        <v>85</v>
      </c>
      <c r="AL575">
        <v>36</v>
      </c>
      <c r="AM575">
        <v>28</v>
      </c>
      <c r="AN575">
        <v>1</v>
      </c>
      <c r="AO575" s="1" t="s">
        <v>488</v>
      </c>
    </row>
    <row r="576" spans="1:41" x14ac:dyDescent="0.35">
      <c r="A576" s="2">
        <v>41575</v>
      </c>
      <c r="B576" t="s">
        <v>236</v>
      </c>
      <c r="C576">
        <v>3</v>
      </c>
      <c r="D576" t="s">
        <v>35</v>
      </c>
      <c r="E576" t="s">
        <v>36</v>
      </c>
      <c r="F576">
        <v>2</v>
      </c>
      <c r="G576">
        <v>6</v>
      </c>
      <c r="H576">
        <v>1</v>
      </c>
      <c r="I576">
        <v>2</v>
      </c>
      <c r="J576">
        <v>5</v>
      </c>
      <c r="K576" t="s">
        <v>37</v>
      </c>
      <c r="L576" t="s">
        <v>435</v>
      </c>
      <c r="M576" s="1" t="s">
        <v>901</v>
      </c>
      <c r="N576">
        <v>1.2</v>
      </c>
      <c r="O576" s="3">
        <v>7.5999999999999998E-2</v>
      </c>
      <c r="P576" s="3">
        <v>5.3999999999999999E-2</v>
      </c>
      <c r="Q576" s="3">
        <v>0.65200000000000002</v>
      </c>
      <c r="R576" s="3">
        <v>0.71699999999999997</v>
      </c>
      <c r="S576" s="3">
        <v>0.53100000000000003</v>
      </c>
      <c r="T576" s="1" t="s">
        <v>71</v>
      </c>
      <c r="U576" s="5">
        <f t="shared" si="92"/>
        <v>3</v>
      </c>
      <c r="V576" s="5">
        <f t="shared" si="93"/>
        <v>5</v>
      </c>
      <c r="W576" s="5">
        <f t="shared" si="107"/>
        <v>3</v>
      </c>
      <c r="X576" s="5">
        <f t="shared" si="108"/>
        <v>5</v>
      </c>
      <c r="Y576" s="3">
        <v>0.53600000000000003</v>
      </c>
      <c r="Z576" s="3">
        <v>0.41599999999999998</v>
      </c>
      <c r="AA576" s="3">
        <v>5.6000000000000001E-2</v>
      </c>
      <c r="AB576" s="3">
        <v>0.32200000000000001</v>
      </c>
      <c r="AC576" s="3">
        <v>0.6</v>
      </c>
      <c r="AD576" s="1" t="s">
        <v>165</v>
      </c>
      <c r="AE576" s="5">
        <f t="shared" si="109"/>
        <v>4</v>
      </c>
      <c r="AF576" s="5">
        <f t="shared" si="110"/>
        <v>10</v>
      </c>
      <c r="AG576">
        <v>181</v>
      </c>
      <c r="AH576">
        <v>7</v>
      </c>
      <c r="AI576">
        <v>5</v>
      </c>
      <c r="AJ576">
        <v>92</v>
      </c>
      <c r="AK576">
        <f t="shared" si="94"/>
        <v>89</v>
      </c>
      <c r="AL576">
        <v>60</v>
      </c>
      <c r="AM576">
        <v>32</v>
      </c>
      <c r="AN576">
        <v>5</v>
      </c>
      <c r="AO576" s="1" t="s">
        <v>902</v>
      </c>
    </row>
    <row r="577" spans="1:41" x14ac:dyDescent="0.35">
      <c r="A577" s="2">
        <v>41575</v>
      </c>
      <c r="B577" t="s">
        <v>236</v>
      </c>
      <c r="C577">
        <v>3</v>
      </c>
      <c r="D577" t="s">
        <v>35</v>
      </c>
      <c r="E577" t="s">
        <v>43</v>
      </c>
      <c r="F577">
        <v>2</v>
      </c>
      <c r="G577">
        <v>8</v>
      </c>
      <c r="H577">
        <v>1</v>
      </c>
      <c r="I577">
        <v>2</v>
      </c>
      <c r="J577">
        <v>7</v>
      </c>
      <c r="K577" t="s">
        <v>37</v>
      </c>
      <c r="L577" t="s">
        <v>160</v>
      </c>
      <c r="M577" s="1" t="s">
        <v>665</v>
      </c>
      <c r="N577">
        <v>1.45</v>
      </c>
      <c r="O577" s="3">
        <v>3.2000000000000001E-2</v>
      </c>
      <c r="P577" s="3">
        <v>0</v>
      </c>
      <c r="Q577" s="3">
        <v>0.60299999999999998</v>
      </c>
      <c r="R577" s="3">
        <v>0.71099999999999997</v>
      </c>
      <c r="S577" s="3">
        <v>0.64</v>
      </c>
      <c r="T577" s="1" t="s">
        <v>314</v>
      </c>
      <c r="U577" s="5">
        <f t="shared" si="92"/>
        <v>6</v>
      </c>
      <c r="V577" s="5">
        <f t="shared" si="93"/>
        <v>6</v>
      </c>
      <c r="W577" s="5">
        <f t="shared" si="107"/>
        <v>6</v>
      </c>
      <c r="X577" s="5">
        <f t="shared" si="108"/>
        <v>6</v>
      </c>
      <c r="Y577" s="3">
        <v>0.58399999999999996</v>
      </c>
      <c r="Z577" s="3">
        <v>0.46</v>
      </c>
      <c r="AA577" s="3">
        <v>0.06</v>
      </c>
      <c r="AB577" s="3">
        <v>0.39400000000000002</v>
      </c>
      <c r="AC577" s="3">
        <v>0.58799999999999997</v>
      </c>
      <c r="AD577" s="1" t="s">
        <v>157</v>
      </c>
      <c r="AE577" s="5">
        <f t="shared" si="109"/>
        <v>3</v>
      </c>
      <c r="AF577" s="5">
        <f t="shared" si="110"/>
        <v>8</v>
      </c>
      <c r="AG577">
        <v>113</v>
      </c>
      <c r="AH577">
        <v>2</v>
      </c>
      <c r="AI577">
        <v>0</v>
      </c>
      <c r="AJ577">
        <v>63</v>
      </c>
      <c r="AK577">
        <f t="shared" si="94"/>
        <v>50</v>
      </c>
      <c r="AL577">
        <v>38</v>
      </c>
      <c r="AM577">
        <v>25</v>
      </c>
      <c r="AN577">
        <v>3</v>
      </c>
      <c r="AO577" s="1" t="s">
        <v>173</v>
      </c>
    </row>
    <row r="578" spans="1:41" x14ac:dyDescent="0.35">
      <c r="A578" s="2">
        <v>41575</v>
      </c>
      <c r="B578" t="s">
        <v>236</v>
      </c>
      <c r="C578">
        <v>3</v>
      </c>
      <c r="D578" t="s">
        <v>35</v>
      </c>
      <c r="E578" t="s">
        <v>49</v>
      </c>
      <c r="F578">
        <v>2</v>
      </c>
      <c r="G578">
        <v>16</v>
      </c>
      <c r="H578">
        <v>1</v>
      </c>
      <c r="I578">
        <v>2</v>
      </c>
      <c r="J578">
        <v>13</v>
      </c>
      <c r="K578" t="s">
        <v>37</v>
      </c>
      <c r="L578" t="s">
        <v>470</v>
      </c>
      <c r="M578" s="1" t="s">
        <v>903</v>
      </c>
      <c r="N578">
        <v>2.25</v>
      </c>
      <c r="O578" s="3">
        <v>0.151</v>
      </c>
      <c r="P578" s="3">
        <v>1.4E-2</v>
      </c>
      <c r="Q578" s="3">
        <v>0.69899999999999995</v>
      </c>
      <c r="R578" s="3">
        <v>0.88200000000000001</v>
      </c>
      <c r="S578" s="3">
        <v>0.63600000000000001</v>
      </c>
      <c r="T578" s="1" t="s">
        <v>57</v>
      </c>
      <c r="U578" s="5">
        <f t="shared" si="92"/>
        <v>0</v>
      </c>
      <c r="V578" s="5">
        <f t="shared" si="93"/>
        <v>0</v>
      </c>
      <c r="W578" s="5">
        <f t="shared" si="107"/>
        <v>0</v>
      </c>
      <c r="X578" s="5">
        <f t="shared" si="108"/>
        <v>0</v>
      </c>
      <c r="Y578" s="3">
        <v>0.58199999999999996</v>
      </c>
      <c r="Z578" s="3">
        <v>0.432</v>
      </c>
      <c r="AA578" s="3">
        <v>0.108</v>
      </c>
      <c r="AB578" s="3">
        <v>0.379</v>
      </c>
      <c r="AC578" s="3">
        <v>0.625</v>
      </c>
      <c r="AD578" s="1" t="s">
        <v>753</v>
      </c>
      <c r="AE578" s="5">
        <f t="shared" si="109"/>
        <v>4</v>
      </c>
      <c r="AF578" s="5">
        <f t="shared" si="110"/>
        <v>16</v>
      </c>
      <c r="AG578">
        <v>184</v>
      </c>
      <c r="AH578">
        <v>11</v>
      </c>
      <c r="AI578">
        <v>1</v>
      </c>
      <c r="AJ578">
        <v>73</v>
      </c>
      <c r="AK578">
        <f t="shared" si="94"/>
        <v>111</v>
      </c>
      <c r="AL578">
        <v>51</v>
      </c>
      <c r="AM578">
        <v>22</v>
      </c>
      <c r="AN578">
        <v>12</v>
      </c>
      <c r="AO578" s="1" t="s">
        <v>870</v>
      </c>
    </row>
    <row r="579" spans="1:41" x14ac:dyDescent="0.35">
      <c r="A579" s="2">
        <v>41575</v>
      </c>
      <c r="B579" t="s">
        <v>236</v>
      </c>
      <c r="C579">
        <v>3</v>
      </c>
      <c r="D579" t="s">
        <v>35</v>
      </c>
      <c r="E579" t="s">
        <v>54</v>
      </c>
      <c r="F579">
        <v>2</v>
      </c>
      <c r="G579">
        <v>189</v>
      </c>
      <c r="H579">
        <v>1</v>
      </c>
      <c r="I579">
        <v>2</v>
      </c>
      <c r="J579" t="s">
        <v>203</v>
      </c>
      <c r="K579" t="s">
        <v>37</v>
      </c>
      <c r="L579" t="s">
        <v>904</v>
      </c>
      <c r="M579" s="1" t="s">
        <v>905</v>
      </c>
      <c r="N579">
        <v>1.79</v>
      </c>
      <c r="O579" s="3">
        <v>6.6000000000000003E-2</v>
      </c>
      <c r="P579" s="3">
        <v>3.3000000000000002E-2</v>
      </c>
      <c r="Q579" s="3">
        <v>0.623</v>
      </c>
      <c r="R579" s="3">
        <v>0.81599999999999995</v>
      </c>
      <c r="S579" s="3">
        <v>0.73899999999999999</v>
      </c>
      <c r="T579" s="1" t="s">
        <v>88</v>
      </c>
      <c r="U579" s="5">
        <f t="shared" ref="U579:U642" si="111">IFERROR(_xlfn.NUMBERVALUE(LEFT(T579, FIND( "/", T579) - 1)),0)</f>
        <v>2</v>
      </c>
      <c r="V579" s="5">
        <f t="shared" ref="V579:V642" si="112">IFERROR(_xlfn.NUMBERVALUE(RIGHT(T579, LEN(T579) - FIND("/",T579))),0)</f>
        <v>3</v>
      </c>
      <c r="W579" s="5">
        <f t="shared" si="107"/>
        <v>2</v>
      </c>
      <c r="X579" s="5">
        <f t="shared" si="108"/>
        <v>3</v>
      </c>
      <c r="Y579" s="3">
        <v>0.56200000000000006</v>
      </c>
      <c r="Z579" s="3">
        <v>0.38200000000000001</v>
      </c>
      <c r="AA579" s="3">
        <v>0.11799999999999999</v>
      </c>
      <c r="AB579" s="3">
        <v>0.32700000000000001</v>
      </c>
      <c r="AC579" s="3">
        <v>0.48099999999999998</v>
      </c>
      <c r="AD579" s="1" t="s">
        <v>345</v>
      </c>
      <c r="AE579" s="5">
        <f t="shared" si="109"/>
        <v>2</v>
      </c>
      <c r="AF579" s="5">
        <f t="shared" si="110"/>
        <v>7</v>
      </c>
      <c r="AG579">
        <v>137</v>
      </c>
      <c r="AH579">
        <v>4</v>
      </c>
      <c r="AI579">
        <v>2</v>
      </c>
      <c r="AJ579">
        <v>61</v>
      </c>
      <c r="AK579">
        <f t="shared" ref="AK579:AK642" si="113">AG579-AJ579</f>
        <v>76</v>
      </c>
      <c r="AL579">
        <v>38</v>
      </c>
      <c r="AM579">
        <v>23</v>
      </c>
      <c r="AN579">
        <v>9</v>
      </c>
      <c r="AO579" s="1" t="s">
        <v>502</v>
      </c>
    </row>
    <row r="580" spans="1:41" x14ac:dyDescent="0.35">
      <c r="A580" s="2">
        <v>41554</v>
      </c>
      <c r="B580" t="s">
        <v>467</v>
      </c>
      <c r="C580">
        <v>3</v>
      </c>
      <c r="D580" t="s">
        <v>35</v>
      </c>
      <c r="E580" t="s">
        <v>61</v>
      </c>
      <c r="F580">
        <v>2</v>
      </c>
      <c r="G580">
        <v>5</v>
      </c>
      <c r="H580">
        <v>1</v>
      </c>
      <c r="I580">
        <v>1</v>
      </c>
      <c r="J580">
        <v>6</v>
      </c>
      <c r="K580" t="s">
        <v>37</v>
      </c>
      <c r="L580" t="s">
        <v>517</v>
      </c>
      <c r="M580" s="1" t="s">
        <v>906</v>
      </c>
      <c r="N580">
        <v>1.36</v>
      </c>
      <c r="O580" s="3">
        <v>0.11799999999999999</v>
      </c>
      <c r="P580" s="3">
        <v>0</v>
      </c>
      <c r="Q580" s="3">
        <v>0.67100000000000004</v>
      </c>
      <c r="R580" s="3">
        <v>0.78900000000000003</v>
      </c>
      <c r="S580" s="3">
        <v>0.57099999999999995</v>
      </c>
      <c r="T580" s="1" t="s">
        <v>122</v>
      </c>
      <c r="U580" s="5">
        <f t="shared" si="111"/>
        <v>3</v>
      </c>
      <c r="V580" s="5">
        <f t="shared" si="112"/>
        <v>4</v>
      </c>
      <c r="W580" s="5">
        <f t="shared" si="107"/>
        <v>3</v>
      </c>
      <c r="X580" s="5">
        <f t="shared" si="108"/>
        <v>4</v>
      </c>
      <c r="Y580" s="3">
        <v>0.53400000000000003</v>
      </c>
      <c r="Z580" s="3">
        <v>0.38500000000000001</v>
      </c>
      <c r="AA580" s="3">
        <v>4.8000000000000001E-2</v>
      </c>
      <c r="AB580" s="3">
        <v>0.32</v>
      </c>
      <c r="AC580" s="3">
        <v>0.55200000000000005</v>
      </c>
      <c r="AD580" s="1" t="s">
        <v>907</v>
      </c>
      <c r="AE580" s="5">
        <f t="shared" si="109"/>
        <v>2</v>
      </c>
      <c r="AF580" s="5">
        <f t="shared" si="110"/>
        <v>12</v>
      </c>
      <c r="AG580">
        <v>189</v>
      </c>
      <c r="AH580">
        <v>10</v>
      </c>
      <c r="AI580">
        <v>0</v>
      </c>
      <c r="AJ580">
        <v>85</v>
      </c>
      <c r="AK580">
        <f t="shared" si="113"/>
        <v>104</v>
      </c>
      <c r="AL580">
        <v>57</v>
      </c>
      <c r="AM580">
        <v>28</v>
      </c>
      <c r="AN580">
        <v>5</v>
      </c>
      <c r="AO580" s="1" t="s">
        <v>584</v>
      </c>
    </row>
    <row r="581" spans="1:41" x14ac:dyDescent="0.35">
      <c r="A581" s="2">
        <v>41554</v>
      </c>
      <c r="B581" t="s">
        <v>467</v>
      </c>
      <c r="C581">
        <v>3</v>
      </c>
      <c r="D581" t="s">
        <v>35</v>
      </c>
      <c r="E581" t="s">
        <v>36</v>
      </c>
      <c r="F581">
        <v>2</v>
      </c>
      <c r="G581">
        <v>9</v>
      </c>
      <c r="H581">
        <v>1</v>
      </c>
      <c r="I581">
        <v>1</v>
      </c>
      <c r="J581">
        <v>7</v>
      </c>
      <c r="K581" t="s">
        <v>37</v>
      </c>
      <c r="L581" t="s">
        <v>548</v>
      </c>
      <c r="M581" s="1" t="s">
        <v>908</v>
      </c>
      <c r="N581">
        <v>1.47</v>
      </c>
      <c r="O581" s="3">
        <v>0.1</v>
      </c>
      <c r="P581" s="3">
        <v>3.3000000000000002E-2</v>
      </c>
      <c r="Q581" s="3">
        <v>0.66700000000000004</v>
      </c>
      <c r="R581" s="3">
        <v>0.65</v>
      </c>
      <c r="S581" s="3">
        <v>0.65</v>
      </c>
      <c r="T581" s="1" t="s">
        <v>67</v>
      </c>
      <c r="U581" s="5">
        <f t="shared" si="111"/>
        <v>1</v>
      </c>
      <c r="V581" s="5">
        <f t="shared" si="112"/>
        <v>3</v>
      </c>
      <c r="W581" s="5">
        <f t="shared" si="107"/>
        <v>1</v>
      </c>
      <c r="X581" s="5">
        <f t="shared" si="108"/>
        <v>3</v>
      </c>
      <c r="Y581" s="3">
        <v>0.57599999999999996</v>
      </c>
      <c r="Z581" s="3">
        <v>0.51400000000000001</v>
      </c>
      <c r="AA581" s="3">
        <v>5.6000000000000001E-2</v>
      </c>
      <c r="AB581" s="3">
        <v>0.42199999999999999</v>
      </c>
      <c r="AC581" s="3">
        <v>0.66700000000000004</v>
      </c>
      <c r="AD581" s="1" t="s">
        <v>234</v>
      </c>
      <c r="AE581" s="5">
        <f t="shared" si="109"/>
        <v>5</v>
      </c>
      <c r="AF581" s="5">
        <f t="shared" si="110"/>
        <v>10</v>
      </c>
      <c r="AG581">
        <v>132</v>
      </c>
      <c r="AH581">
        <v>6</v>
      </c>
      <c r="AI581">
        <v>2</v>
      </c>
      <c r="AJ581">
        <v>60</v>
      </c>
      <c r="AK581">
        <f t="shared" si="113"/>
        <v>72</v>
      </c>
      <c r="AL581">
        <v>40</v>
      </c>
      <c r="AM581">
        <v>20</v>
      </c>
      <c r="AN581">
        <v>4</v>
      </c>
      <c r="AO581" s="1" t="s">
        <v>85</v>
      </c>
    </row>
    <row r="582" spans="1:41" x14ac:dyDescent="0.35">
      <c r="A582" s="2">
        <v>41554</v>
      </c>
      <c r="B582" t="s">
        <v>467</v>
      </c>
      <c r="C582">
        <v>3</v>
      </c>
      <c r="D582" t="s">
        <v>35</v>
      </c>
      <c r="E582" t="s">
        <v>43</v>
      </c>
      <c r="F582">
        <v>2</v>
      </c>
      <c r="G582">
        <v>42</v>
      </c>
      <c r="H582">
        <v>1</v>
      </c>
      <c r="I582">
        <v>1</v>
      </c>
      <c r="K582" t="s">
        <v>37</v>
      </c>
      <c r="L582" t="s">
        <v>177</v>
      </c>
      <c r="M582" s="1" t="s">
        <v>909</v>
      </c>
      <c r="N582">
        <v>1.35</v>
      </c>
      <c r="O582" s="3">
        <v>4.7E-2</v>
      </c>
      <c r="P582" s="3">
        <v>1.2E-2</v>
      </c>
      <c r="Q582" s="3">
        <v>0.628</v>
      </c>
      <c r="R582" s="3">
        <v>0.79600000000000004</v>
      </c>
      <c r="S582" s="3">
        <v>0.53100000000000003</v>
      </c>
      <c r="T582" s="1" t="s">
        <v>108</v>
      </c>
      <c r="U582" s="5">
        <f t="shared" si="111"/>
        <v>2</v>
      </c>
      <c r="V582" s="5">
        <f t="shared" si="112"/>
        <v>4</v>
      </c>
      <c r="W582" s="5">
        <f t="shared" si="107"/>
        <v>2</v>
      </c>
      <c r="X582" s="5">
        <f t="shared" si="108"/>
        <v>4</v>
      </c>
      <c r="Y582" s="3">
        <v>0.54</v>
      </c>
      <c r="Z582" s="3">
        <v>0.40799999999999997</v>
      </c>
      <c r="AA582" s="3">
        <v>8.6999999999999994E-2</v>
      </c>
      <c r="AB582" s="3">
        <v>0.34300000000000003</v>
      </c>
      <c r="AC582" s="3">
        <v>0.52800000000000002</v>
      </c>
      <c r="AD582" s="1" t="s">
        <v>80</v>
      </c>
      <c r="AE582" s="5">
        <f t="shared" si="109"/>
        <v>5</v>
      </c>
      <c r="AF582" s="5">
        <f t="shared" si="110"/>
        <v>8</v>
      </c>
      <c r="AG582">
        <v>189</v>
      </c>
      <c r="AH582">
        <v>4</v>
      </c>
      <c r="AI582">
        <v>1</v>
      </c>
      <c r="AJ582">
        <v>86</v>
      </c>
      <c r="AK582">
        <f t="shared" si="113"/>
        <v>103</v>
      </c>
      <c r="AL582">
        <v>54</v>
      </c>
      <c r="AM582">
        <v>32</v>
      </c>
      <c r="AN582">
        <v>9</v>
      </c>
      <c r="AO582" s="1" t="s">
        <v>388</v>
      </c>
    </row>
    <row r="583" spans="1:41" x14ac:dyDescent="0.35">
      <c r="A583" s="2">
        <v>41554</v>
      </c>
      <c r="B583" t="s">
        <v>467</v>
      </c>
      <c r="C583">
        <v>3</v>
      </c>
      <c r="D583" t="s">
        <v>35</v>
      </c>
      <c r="E583" t="s">
        <v>49</v>
      </c>
      <c r="F583">
        <v>2</v>
      </c>
      <c r="G583">
        <v>17</v>
      </c>
      <c r="H583">
        <v>1</v>
      </c>
      <c r="I583">
        <v>1</v>
      </c>
      <c r="K583" t="s">
        <v>37</v>
      </c>
      <c r="L583" t="s">
        <v>703</v>
      </c>
      <c r="M583" s="1" t="s">
        <v>209</v>
      </c>
      <c r="N583">
        <v>2.1</v>
      </c>
      <c r="O583" s="3">
        <v>0.106</v>
      </c>
      <c r="P583" s="3">
        <v>0</v>
      </c>
      <c r="Q583" s="3">
        <v>0.72299999999999998</v>
      </c>
      <c r="R583" s="3">
        <v>0.79400000000000004</v>
      </c>
      <c r="S583" s="3">
        <v>0.76900000000000002</v>
      </c>
      <c r="T583" s="1" t="s">
        <v>57</v>
      </c>
      <c r="U583" s="5">
        <f t="shared" si="111"/>
        <v>0</v>
      </c>
      <c r="V583" s="5">
        <f t="shared" si="112"/>
        <v>0</v>
      </c>
      <c r="W583" s="5">
        <f t="shared" si="107"/>
        <v>0</v>
      </c>
      <c r="X583" s="5">
        <f t="shared" si="108"/>
        <v>0</v>
      </c>
      <c r="Y583" s="3">
        <v>0.58899999999999997</v>
      </c>
      <c r="Z583" s="3">
        <v>0.44600000000000001</v>
      </c>
      <c r="AA583" s="3">
        <v>4.5999999999999999E-2</v>
      </c>
      <c r="AB583" s="3">
        <v>0.41299999999999998</v>
      </c>
      <c r="AC583" s="3">
        <v>0.52600000000000002</v>
      </c>
      <c r="AD583" s="1" t="s">
        <v>222</v>
      </c>
      <c r="AE583" s="5">
        <f t="shared" si="109"/>
        <v>3</v>
      </c>
      <c r="AF583" s="5">
        <f t="shared" si="110"/>
        <v>6</v>
      </c>
      <c r="AG583">
        <v>112</v>
      </c>
      <c r="AH583">
        <v>5</v>
      </c>
      <c r="AI583">
        <v>0</v>
      </c>
      <c r="AJ583">
        <v>47</v>
      </c>
      <c r="AK583">
        <f t="shared" si="113"/>
        <v>65</v>
      </c>
      <c r="AL583">
        <v>34</v>
      </c>
      <c r="AM583">
        <v>13</v>
      </c>
      <c r="AN583">
        <v>3</v>
      </c>
      <c r="AO583" s="1" t="s">
        <v>337</v>
      </c>
    </row>
    <row r="584" spans="1:41" x14ac:dyDescent="0.35">
      <c r="A584" s="2">
        <v>41554</v>
      </c>
      <c r="B584" t="s">
        <v>467</v>
      </c>
      <c r="C584">
        <v>3</v>
      </c>
      <c r="D584" t="s">
        <v>35</v>
      </c>
      <c r="E584" t="s">
        <v>54</v>
      </c>
      <c r="F584">
        <v>2</v>
      </c>
      <c r="G584">
        <v>36</v>
      </c>
      <c r="H584">
        <v>1</v>
      </c>
      <c r="I584">
        <v>1</v>
      </c>
      <c r="K584" t="s">
        <v>37</v>
      </c>
      <c r="L584" t="s">
        <v>663</v>
      </c>
      <c r="M584" s="1" t="s">
        <v>276</v>
      </c>
      <c r="N584">
        <v>1.85</v>
      </c>
      <c r="O584" s="3">
        <v>0.13300000000000001</v>
      </c>
      <c r="P584" s="3">
        <v>4.3999999999999997E-2</v>
      </c>
      <c r="Q584" s="3">
        <v>0.57799999999999996</v>
      </c>
      <c r="R584" s="3">
        <v>0.80800000000000005</v>
      </c>
      <c r="S584" s="3">
        <v>0.52600000000000002</v>
      </c>
      <c r="T584" s="1" t="s">
        <v>179</v>
      </c>
      <c r="U584" s="5">
        <f t="shared" si="111"/>
        <v>3</v>
      </c>
      <c r="V584" s="5">
        <f t="shared" si="112"/>
        <v>3</v>
      </c>
      <c r="W584" s="5">
        <f t="shared" si="107"/>
        <v>3</v>
      </c>
      <c r="X584" s="5">
        <f t="shared" si="108"/>
        <v>3</v>
      </c>
      <c r="Y584" s="3">
        <v>0.63</v>
      </c>
      <c r="Z584" s="3">
        <v>0.57399999999999995</v>
      </c>
      <c r="AA584" s="3">
        <v>0</v>
      </c>
      <c r="AB584" s="3">
        <v>0.52200000000000002</v>
      </c>
      <c r="AC584" s="3">
        <v>0.625</v>
      </c>
      <c r="AD584" s="1" t="s">
        <v>234</v>
      </c>
      <c r="AE584" s="5">
        <f t="shared" si="109"/>
        <v>5</v>
      </c>
      <c r="AF584" s="5">
        <f t="shared" si="110"/>
        <v>10</v>
      </c>
      <c r="AG584">
        <v>92</v>
      </c>
      <c r="AH584">
        <v>6</v>
      </c>
      <c r="AI584">
        <v>2</v>
      </c>
      <c r="AJ584">
        <v>45</v>
      </c>
      <c r="AK584">
        <f t="shared" si="113"/>
        <v>47</v>
      </c>
      <c r="AL584">
        <v>26</v>
      </c>
      <c r="AM584">
        <v>19</v>
      </c>
      <c r="AN584">
        <v>0</v>
      </c>
      <c r="AO584" s="1" t="s">
        <v>77</v>
      </c>
    </row>
    <row r="585" spans="1:41" x14ac:dyDescent="0.35">
      <c r="A585" s="2">
        <v>41547</v>
      </c>
      <c r="B585" t="s">
        <v>773</v>
      </c>
      <c r="C585">
        <v>3</v>
      </c>
      <c r="D585" t="s">
        <v>35</v>
      </c>
      <c r="E585" t="s">
        <v>61</v>
      </c>
      <c r="F585">
        <v>1</v>
      </c>
      <c r="G585">
        <v>2</v>
      </c>
      <c r="H585">
        <v>1</v>
      </c>
      <c r="I585">
        <v>1</v>
      </c>
      <c r="J585">
        <v>2</v>
      </c>
      <c r="K585" t="s">
        <v>37</v>
      </c>
      <c r="L585" t="s">
        <v>140</v>
      </c>
      <c r="M585" s="1" t="s">
        <v>62</v>
      </c>
      <c r="N585">
        <v>2.81</v>
      </c>
      <c r="O585" s="3">
        <v>0.109</v>
      </c>
      <c r="P585" s="3">
        <v>2.1999999999999999E-2</v>
      </c>
      <c r="Q585" s="3">
        <v>0.71699999999999997</v>
      </c>
      <c r="R585" s="3">
        <v>0.90900000000000003</v>
      </c>
      <c r="S585" s="3">
        <v>0.76900000000000002</v>
      </c>
      <c r="T585" s="1" t="s">
        <v>57</v>
      </c>
      <c r="U585" s="5">
        <f t="shared" si="111"/>
        <v>0</v>
      </c>
      <c r="V585" s="5">
        <f t="shared" si="112"/>
        <v>0</v>
      </c>
      <c r="W585" s="5">
        <f t="shared" si="107"/>
        <v>0</v>
      </c>
      <c r="X585" s="5">
        <f t="shared" si="108"/>
        <v>0</v>
      </c>
      <c r="Y585" s="3">
        <v>0.58499999999999996</v>
      </c>
      <c r="Z585" s="3">
        <v>0.36699999999999999</v>
      </c>
      <c r="AA585" s="3">
        <v>3.3000000000000002E-2</v>
      </c>
      <c r="AB585" s="3">
        <v>0.20499999999999999</v>
      </c>
      <c r="AC585" s="3">
        <v>0.66700000000000004</v>
      </c>
      <c r="AD585" s="1" t="s">
        <v>108</v>
      </c>
      <c r="AE585" s="5">
        <f t="shared" si="109"/>
        <v>2</v>
      </c>
      <c r="AF585" s="5">
        <f t="shared" si="110"/>
        <v>4</v>
      </c>
      <c r="AG585">
        <v>106</v>
      </c>
      <c r="AH585">
        <v>5</v>
      </c>
      <c r="AI585">
        <v>1</v>
      </c>
      <c r="AJ585">
        <v>46</v>
      </c>
      <c r="AK585">
        <f t="shared" si="113"/>
        <v>60</v>
      </c>
      <c r="AL585">
        <v>33</v>
      </c>
      <c r="AM585">
        <v>13</v>
      </c>
      <c r="AN585">
        <v>2</v>
      </c>
      <c r="AO585" s="1" t="s">
        <v>53</v>
      </c>
    </row>
    <row r="586" spans="1:41" x14ac:dyDescent="0.35">
      <c r="A586" s="2">
        <v>41547</v>
      </c>
      <c r="B586" t="s">
        <v>773</v>
      </c>
      <c r="C586">
        <v>3</v>
      </c>
      <c r="D586" t="s">
        <v>35</v>
      </c>
      <c r="E586" t="s">
        <v>36</v>
      </c>
      <c r="F586">
        <v>1</v>
      </c>
      <c r="G586">
        <v>10</v>
      </c>
      <c r="H586">
        <v>1</v>
      </c>
      <c r="I586">
        <v>1</v>
      </c>
      <c r="J586">
        <v>5</v>
      </c>
      <c r="K586" t="s">
        <v>37</v>
      </c>
      <c r="L586" t="s">
        <v>578</v>
      </c>
      <c r="M586" s="1" t="s">
        <v>212</v>
      </c>
      <c r="N586">
        <v>1.63</v>
      </c>
      <c r="O586" s="3">
        <v>0.122</v>
      </c>
      <c r="P586" s="3">
        <v>0</v>
      </c>
      <c r="Q586" s="3">
        <v>0.69399999999999995</v>
      </c>
      <c r="R586" s="3">
        <v>0.79400000000000004</v>
      </c>
      <c r="S586" s="3">
        <v>0.53300000000000003</v>
      </c>
      <c r="T586" s="1" t="s">
        <v>70</v>
      </c>
      <c r="U586" s="5">
        <f t="shared" si="111"/>
        <v>1</v>
      </c>
      <c r="V586" s="5">
        <f t="shared" si="112"/>
        <v>2</v>
      </c>
      <c r="W586" s="5">
        <f t="shared" si="107"/>
        <v>1</v>
      </c>
      <c r="X586" s="5">
        <f t="shared" si="108"/>
        <v>2</v>
      </c>
      <c r="Y586" s="3">
        <v>0.56599999999999995</v>
      </c>
      <c r="Z586" s="3">
        <v>0.46600000000000003</v>
      </c>
      <c r="AA586" s="3">
        <v>4.1000000000000002E-2</v>
      </c>
      <c r="AB586" s="3">
        <v>0.41699999999999998</v>
      </c>
      <c r="AC586" s="3">
        <v>0.56000000000000005</v>
      </c>
      <c r="AD586" s="1" t="s">
        <v>165</v>
      </c>
      <c r="AE586" s="5">
        <f t="shared" si="109"/>
        <v>4</v>
      </c>
      <c r="AF586" s="5">
        <f t="shared" si="110"/>
        <v>10</v>
      </c>
      <c r="AG586">
        <v>122</v>
      </c>
      <c r="AH586">
        <v>6</v>
      </c>
      <c r="AI586">
        <v>0</v>
      </c>
      <c r="AJ586">
        <v>49</v>
      </c>
      <c r="AK586">
        <f t="shared" si="113"/>
        <v>73</v>
      </c>
      <c r="AL586">
        <v>34</v>
      </c>
      <c r="AM586">
        <v>15</v>
      </c>
      <c r="AN586">
        <v>3</v>
      </c>
      <c r="AO586" s="1" t="s">
        <v>558</v>
      </c>
    </row>
    <row r="587" spans="1:41" x14ac:dyDescent="0.35">
      <c r="A587" s="2">
        <v>41547</v>
      </c>
      <c r="B587" t="s">
        <v>773</v>
      </c>
      <c r="C587">
        <v>3</v>
      </c>
      <c r="D587" t="s">
        <v>35</v>
      </c>
      <c r="E587" t="s">
        <v>43</v>
      </c>
      <c r="F587">
        <v>1</v>
      </c>
      <c r="G587">
        <v>30</v>
      </c>
      <c r="H587">
        <v>1</v>
      </c>
      <c r="I587">
        <v>1</v>
      </c>
      <c r="K587" t="s">
        <v>37</v>
      </c>
      <c r="L587" t="s">
        <v>491</v>
      </c>
      <c r="M587" s="1" t="s">
        <v>431</v>
      </c>
      <c r="N587">
        <v>3.96</v>
      </c>
      <c r="O587" s="3">
        <v>0.189</v>
      </c>
      <c r="P587" s="3">
        <v>2.7E-2</v>
      </c>
      <c r="Q587" s="3">
        <v>0.75700000000000001</v>
      </c>
      <c r="R587" s="3">
        <v>0.89300000000000002</v>
      </c>
      <c r="S587" s="3">
        <v>0.77800000000000002</v>
      </c>
      <c r="T587" s="1" t="s">
        <v>57</v>
      </c>
      <c r="U587" s="5">
        <f t="shared" si="111"/>
        <v>0</v>
      </c>
      <c r="V587" s="5">
        <f t="shared" si="112"/>
        <v>0</v>
      </c>
      <c r="W587" s="5">
        <f t="shared" si="107"/>
        <v>0</v>
      </c>
      <c r="X587" s="5">
        <f t="shared" si="108"/>
        <v>0</v>
      </c>
      <c r="Y587" s="3">
        <v>0.66700000000000004</v>
      </c>
      <c r="Z587" s="3">
        <v>0.53600000000000003</v>
      </c>
      <c r="AA587" s="3">
        <v>7.0999999999999994E-2</v>
      </c>
      <c r="AB587" s="3">
        <v>0.42399999999999999</v>
      </c>
      <c r="AC587" s="3">
        <v>0.69599999999999995</v>
      </c>
      <c r="AD587" s="1" t="s">
        <v>95</v>
      </c>
      <c r="AE587" s="5">
        <f t="shared" si="109"/>
        <v>4</v>
      </c>
      <c r="AF587" s="5">
        <f t="shared" si="110"/>
        <v>12</v>
      </c>
      <c r="AG587">
        <v>93</v>
      </c>
      <c r="AH587">
        <v>7</v>
      </c>
      <c r="AI587">
        <v>1</v>
      </c>
      <c r="AJ587">
        <v>37</v>
      </c>
      <c r="AK587">
        <f t="shared" si="113"/>
        <v>56</v>
      </c>
      <c r="AL587">
        <v>28</v>
      </c>
      <c r="AM587">
        <v>9</v>
      </c>
      <c r="AN587">
        <v>4</v>
      </c>
      <c r="AO587" s="1" t="s">
        <v>567</v>
      </c>
    </row>
    <row r="588" spans="1:41" x14ac:dyDescent="0.35">
      <c r="A588" s="2">
        <v>41547</v>
      </c>
      <c r="B588" t="s">
        <v>773</v>
      </c>
      <c r="C588">
        <v>3</v>
      </c>
      <c r="D588" t="s">
        <v>35</v>
      </c>
      <c r="E588" t="s">
        <v>49</v>
      </c>
      <c r="F588">
        <v>1</v>
      </c>
      <c r="G588">
        <v>31</v>
      </c>
      <c r="H588">
        <v>1</v>
      </c>
      <c r="I588">
        <v>1</v>
      </c>
      <c r="K588" t="s">
        <v>37</v>
      </c>
      <c r="L588" t="s">
        <v>609</v>
      </c>
      <c r="M588" s="1" t="s">
        <v>910</v>
      </c>
      <c r="N588">
        <v>1.22</v>
      </c>
      <c r="O588" s="3">
        <v>6.3E-2</v>
      </c>
      <c r="P588" s="3">
        <v>2.5000000000000001E-2</v>
      </c>
      <c r="Q588" s="3">
        <v>0.71299999999999997</v>
      </c>
      <c r="R588" s="3">
        <v>0.71899999999999997</v>
      </c>
      <c r="S588" s="3">
        <v>0.56499999999999995</v>
      </c>
      <c r="T588" s="1" t="s">
        <v>80</v>
      </c>
      <c r="U588" s="5">
        <f t="shared" si="111"/>
        <v>5</v>
      </c>
      <c r="V588" s="5">
        <f t="shared" si="112"/>
        <v>8</v>
      </c>
      <c r="W588" s="5">
        <f t="shared" si="107"/>
        <v>5</v>
      </c>
      <c r="X588" s="5">
        <f t="shared" si="108"/>
        <v>8</v>
      </c>
      <c r="Y588" s="3">
        <v>0.53400000000000003</v>
      </c>
      <c r="Z588" s="3">
        <v>0.39800000000000002</v>
      </c>
      <c r="AA588" s="3">
        <v>4.8000000000000001E-2</v>
      </c>
      <c r="AB588" s="3">
        <v>0.3</v>
      </c>
      <c r="AC588" s="3">
        <v>0.54500000000000004</v>
      </c>
      <c r="AD588" s="1" t="s">
        <v>200</v>
      </c>
      <c r="AE588" s="5">
        <f t="shared" si="109"/>
        <v>4</v>
      </c>
      <c r="AF588" s="5">
        <f t="shared" si="110"/>
        <v>11</v>
      </c>
      <c r="AG588">
        <v>163</v>
      </c>
      <c r="AH588">
        <v>5</v>
      </c>
      <c r="AI588">
        <v>2</v>
      </c>
      <c r="AJ588">
        <v>80</v>
      </c>
      <c r="AK588">
        <f t="shared" si="113"/>
        <v>83</v>
      </c>
      <c r="AL588">
        <v>57</v>
      </c>
      <c r="AM588">
        <v>23</v>
      </c>
      <c r="AN588">
        <v>4</v>
      </c>
      <c r="AO588" s="1" t="s">
        <v>320</v>
      </c>
    </row>
    <row r="589" spans="1:41" x14ac:dyDescent="0.35">
      <c r="A589" s="2">
        <v>41547</v>
      </c>
      <c r="B589" t="s">
        <v>773</v>
      </c>
      <c r="C589">
        <v>3</v>
      </c>
      <c r="D589" t="s">
        <v>35</v>
      </c>
      <c r="E589" t="s">
        <v>54</v>
      </c>
      <c r="F589">
        <v>1</v>
      </c>
      <c r="G589">
        <v>46</v>
      </c>
      <c r="H589">
        <v>1</v>
      </c>
      <c r="I589">
        <v>1</v>
      </c>
      <c r="K589" t="s">
        <v>37</v>
      </c>
      <c r="L589" t="s">
        <v>911</v>
      </c>
      <c r="M589" s="1" t="s">
        <v>45</v>
      </c>
      <c r="N589">
        <v>3.32</v>
      </c>
      <c r="O589" s="3">
        <v>0.10299999999999999</v>
      </c>
      <c r="P589" s="3">
        <v>0</v>
      </c>
      <c r="Q589" s="3">
        <v>0.64100000000000001</v>
      </c>
      <c r="R589" s="3">
        <v>0.8</v>
      </c>
      <c r="S589" s="3">
        <v>0.92900000000000005</v>
      </c>
      <c r="T589" s="1" t="s">
        <v>75</v>
      </c>
      <c r="U589" s="5">
        <f t="shared" si="111"/>
        <v>2</v>
      </c>
      <c r="V589" s="5">
        <f t="shared" si="112"/>
        <v>2</v>
      </c>
      <c r="W589" s="5">
        <f t="shared" si="107"/>
        <v>2</v>
      </c>
      <c r="X589" s="5">
        <f t="shared" si="108"/>
        <v>2</v>
      </c>
      <c r="Y589" s="3">
        <v>0.65900000000000003</v>
      </c>
      <c r="Z589" s="3">
        <v>0.51</v>
      </c>
      <c r="AA589" s="3">
        <v>0.02</v>
      </c>
      <c r="AB589" s="3">
        <v>0.46400000000000002</v>
      </c>
      <c r="AC589" s="3">
        <v>0.57099999999999995</v>
      </c>
      <c r="AD589" s="1" t="s">
        <v>52</v>
      </c>
      <c r="AE589" s="5">
        <f t="shared" si="109"/>
        <v>4</v>
      </c>
      <c r="AF589" s="5">
        <f t="shared" si="110"/>
        <v>8</v>
      </c>
      <c r="AG589">
        <v>88</v>
      </c>
      <c r="AH589">
        <v>4</v>
      </c>
      <c r="AI589">
        <v>0</v>
      </c>
      <c r="AJ589">
        <v>39</v>
      </c>
      <c r="AK589">
        <f t="shared" si="113"/>
        <v>49</v>
      </c>
      <c r="AL589">
        <v>25</v>
      </c>
      <c r="AM589">
        <v>14</v>
      </c>
      <c r="AN589">
        <v>1</v>
      </c>
      <c r="AO589" s="1" t="s">
        <v>912</v>
      </c>
    </row>
    <row r="590" spans="1:41" x14ac:dyDescent="0.35">
      <c r="A590" s="2">
        <v>41530</v>
      </c>
      <c r="B590" t="s">
        <v>913</v>
      </c>
      <c r="C590">
        <v>3</v>
      </c>
      <c r="D590" t="s">
        <v>139</v>
      </c>
      <c r="E590" t="s">
        <v>98</v>
      </c>
      <c r="F590">
        <v>1</v>
      </c>
      <c r="G590">
        <v>41</v>
      </c>
      <c r="H590">
        <v>1</v>
      </c>
      <c r="K590" t="s">
        <v>37</v>
      </c>
      <c r="L590" t="s">
        <v>91</v>
      </c>
      <c r="M590" s="1" t="s">
        <v>914</v>
      </c>
      <c r="U590" s="5">
        <f t="shared" si="111"/>
        <v>0</v>
      </c>
      <c r="V590" s="5">
        <f t="shared" si="112"/>
        <v>0</v>
      </c>
      <c r="AK590">
        <f t="shared" si="113"/>
        <v>0</v>
      </c>
    </row>
    <row r="591" spans="1:41" x14ac:dyDescent="0.35">
      <c r="A591" s="2">
        <v>41530</v>
      </c>
      <c r="B591" t="s">
        <v>913</v>
      </c>
      <c r="C591">
        <v>3</v>
      </c>
      <c r="D591" t="s">
        <v>139</v>
      </c>
      <c r="E591" t="s">
        <v>98</v>
      </c>
      <c r="F591">
        <v>1</v>
      </c>
      <c r="G591">
        <v>11</v>
      </c>
      <c r="H591">
        <v>1</v>
      </c>
      <c r="K591" t="s">
        <v>37</v>
      </c>
      <c r="L591" t="s">
        <v>351</v>
      </c>
      <c r="M591" s="1" t="s">
        <v>915</v>
      </c>
      <c r="U591" s="5">
        <f t="shared" si="111"/>
        <v>0</v>
      </c>
      <c r="V591" s="5">
        <f t="shared" si="112"/>
        <v>0</v>
      </c>
      <c r="AK591">
        <f t="shared" si="113"/>
        <v>0</v>
      </c>
    </row>
    <row r="592" spans="1:41" x14ac:dyDescent="0.35">
      <c r="A592" s="2">
        <v>41512</v>
      </c>
      <c r="B592" t="s">
        <v>245</v>
      </c>
      <c r="C592">
        <v>5</v>
      </c>
      <c r="D592" t="s">
        <v>35</v>
      </c>
      <c r="E592" t="s">
        <v>61</v>
      </c>
      <c r="F592">
        <v>1</v>
      </c>
      <c r="G592">
        <v>2</v>
      </c>
      <c r="H592">
        <v>0</v>
      </c>
      <c r="I592">
        <v>1</v>
      </c>
      <c r="J592">
        <v>2</v>
      </c>
      <c r="K592" t="s">
        <v>140</v>
      </c>
      <c r="L592" t="s">
        <v>37</v>
      </c>
      <c r="M592" s="1" t="s">
        <v>916</v>
      </c>
      <c r="N592">
        <v>0.84</v>
      </c>
      <c r="O592" s="3">
        <v>5.8999999999999997E-2</v>
      </c>
      <c r="P592" s="3">
        <v>0.02</v>
      </c>
      <c r="Q592" s="3">
        <v>0.67600000000000005</v>
      </c>
      <c r="R592" s="3">
        <v>0.57999999999999996</v>
      </c>
      <c r="S592" s="3">
        <v>0.48499999999999999</v>
      </c>
      <c r="T592" s="1" t="s">
        <v>47</v>
      </c>
      <c r="U592" s="5">
        <f t="shared" si="111"/>
        <v>5</v>
      </c>
      <c r="V592" s="5">
        <f t="shared" si="112"/>
        <v>11</v>
      </c>
      <c r="W592" s="5">
        <f t="shared" ref="W592:W627" si="114">_xlfn.NUMBERVALUE(LEFT(T592, FIND( "/", T592) - 1))</f>
        <v>5</v>
      </c>
      <c r="X592" s="5">
        <f t="shared" ref="X592:X627" si="115">_xlfn.NUMBERVALUE(RIGHT(T592, LEN(T592) - FIND( "/", T592)))</f>
        <v>11</v>
      </c>
      <c r="Y592" s="3">
        <v>0.45700000000000002</v>
      </c>
      <c r="Z592" s="3">
        <v>0.38</v>
      </c>
      <c r="AA592" s="3">
        <v>8.0000000000000002E-3</v>
      </c>
      <c r="AB592" s="3">
        <v>0.34599999999999997</v>
      </c>
      <c r="AC592" s="3">
        <v>0.442</v>
      </c>
      <c r="AD592" s="1" t="s">
        <v>353</v>
      </c>
      <c r="AE592" s="5">
        <f t="shared" ref="AE592:AE627" si="116">_xlfn.NUMBERVALUE(LEFT(AD592, FIND( "/", AD592) - 1))</f>
        <v>3</v>
      </c>
      <c r="AF592" s="5">
        <f t="shared" ref="AF592:AF627" si="117">_xlfn.NUMBERVALUE(RIGHT(AD592, LEN(AD592) - FIND( "/", AD592)))</f>
        <v>11</v>
      </c>
      <c r="AG592">
        <v>223</v>
      </c>
      <c r="AH592">
        <v>6</v>
      </c>
      <c r="AI592">
        <v>2</v>
      </c>
      <c r="AJ592">
        <v>102</v>
      </c>
      <c r="AK592">
        <f t="shared" si="113"/>
        <v>121</v>
      </c>
      <c r="AL592">
        <v>69</v>
      </c>
      <c r="AM592">
        <v>33</v>
      </c>
      <c r="AN592">
        <v>1</v>
      </c>
      <c r="AO592" s="1" t="s">
        <v>195</v>
      </c>
    </row>
    <row r="593" spans="1:41" x14ac:dyDescent="0.35">
      <c r="A593" s="2">
        <v>41512</v>
      </c>
      <c r="B593" t="s">
        <v>245</v>
      </c>
      <c r="C593">
        <v>5</v>
      </c>
      <c r="D593" t="s">
        <v>35</v>
      </c>
      <c r="E593" t="s">
        <v>36</v>
      </c>
      <c r="F593">
        <v>1</v>
      </c>
      <c r="G593">
        <v>10</v>
      </c>
      <c r="H593">
        <v>1</v>
      </c>
      <c r="I593">
        <v>1</v>
      </c>
      <c r="J593">
        <v>9</v>
      </c>
      <c r="K593" t="s">
        <v>37</v>
      </c>
      <c r="L593" t="s">
        <v>160</v>
      </c>
      <c r="M593" s="1" t="s">
        <v>917</v>
      </c>
      <c r="N593">
        <v>1.1100000000000001</v>
      </c>
      <c r="O593" s="3">
        <v>6.5000000000000002E-2</v>
      </c>
      <c r="P593" s="3">
        <v>4.2999999999999997E-2</v>
      </c>
      <c r="Q593" s="3">
        <v>0.66700000000000004</v>
      </c>
      <c r="R593" s="3">
        <v>0.68500000000000005</v>
      </c>
      <c r="S593" s="3">
        <v>0.56499999999999995</v>
      </c>
      <c r="T593" s="1" t="s">
        <v>154</v>
      </c>
      <c r="U593" s="5">
        <f t="shared" si="111"/>
        <v>4</v>
      </c>
      <c r="V593" s="5">
        <f t="shared" si="112"/>
        <v>9</v>
      </c>
      <c r="W593" s="5">
        <f t="shared" si="114"/>
        <v>4</v>
      </c>
      <c r="X593" s="5">
        <f t="shared" si="115"/>
        <v>9</v>
      </c>
      <c r="Y593" s="3">
        <v>0.5</v>
      </c>
      <c r="Z593" s="3">
        <v>0.39600000000000002</v>
      </c>
      <c r="AA593" s="3">
        <v>4.2000000000000003E-2</v>
      </c>
      <c r="AB593" s="3">
        <v>0.29199999999999998</v>
      </c>
      <c r="AC593" s="3">
        <v>0.5</v>
      </c>
      <c r="AD593" s="1" t="s">
        <v>918</v>
      </c>
      <c r="AE593" s="5">
        <f t="shared" si="116"/>
        <v>5</v>
      </c>
      <c r="AF593" s="5">
        <f t="shared" si="117"/>
        <v>20</v>
      </c>
      <c r="AG593">
        <v>330</v>
      </c>
      <c r="AH593">
        <v>9</v>
      </c>
      <c r="AI593">
        <v>6</v>
      </c>
      <c r="AJ593">
        <v>138</v>
      </c>
      <c r="AK593">
        <f t="shared" si="113"/>
        <v>192</v>
      </c>
      <c r="AL593">
        <v>92</v>
      </c>
      <c r="AM593">
        <v>46</v>
      </c>
      <c r="AN593">
        <v>8</v>
      </c>
      <c r="AO593" s="1" t="s">
        <v>805</v>
      </c>
    </row>
    <row r="594" spans="1:41" x14ac:dyDescent="0.35">
      <c r="A594" s="2">
        <v>41512</v>
      </c>
      <c r="B594" t="s">
        <v>245</v>
      </c>
      <c r="C594">
        <v>5</v>
      </c>
      <c r="D594" t="s">
        <v>35</v>
      </c>
      <c r="E594" t="s">
        <v>43</v>
      </c>
      <c r="F594">
        <v>1</v>
      </c>
      <c r="G594">
        <v>24</v>
      </c>
      <c r="H594">
        <v>1</v>
      </c>
      <c r="I594">
        <v>1</v>
      </c>
      <c r="J594">
        <v>21</v>
      </c>
      <c r="K594" t="s">
        <v>37</v>
      </c>
      <c r="L594" t="s">
        <v>710</v>
      </c>
      <c r="M594" s="1" t="s">
        <v>919</v>
      </c>
      <c r="N594">
        <v>1.4</v>
      </c>
      <c r="O594" s="3">
        <v>4.9000000000000002E-2</v>
      </c>
      <c r="P594" s="3">
        <v>0.01</v>
      </c>
      <c r="Q594" s="3">
        <v>0.68</v>
      </c>
      <c r="R594" s="3">
        <v>0.7</v>
      </c>
      <c r="S594" s="3">
        <v>0.57599999999999996</v>
      </c>
      <c r="T594" s="1" t="s">
        <v>170</v>
      </c>
      <c r="U594" s="5">
        <f t="shared" si="111"/>
        <v>8</v>
      </c>
      <c r="V594" s="5">
        <f t="shared" si="112"/>
        <v>10</v>
      </c>
      <c r="W594" s="5">
        <f t="shared" si="114"/>
        <v>8</v>
      </c>
      <c r="X594" s="5">
        <f t="shared" si="115"/>
        <v>10</v>
      </c>
      <c r="Y594" s="3">
        <v>0.56899999999999995</v>
      </c>
      <c r="Z594" s="3">
        <v>0.47499999999999998</v>
      </c>
      <c r="AA594" s="3">
        <v>0.02</v>
      </c>
      <c r="AB594" s="3">
        <v>0.47299999999999998</v>
      </c>
      <c r="AC594" s="3">
        <v>0.47699999999999998</v>
      </c>
      <c r="AD594" s="1" t="s">
        <v>433</v>
      </c>
      <c r="AE594" s="5">
        <f t="shared" si="116"/>
        <v>7</v>
      </c>
      <c r="AF594" s="5">
        <f t="shared" si="117"/>
        <v>12</v>
      </c>
      <c r="AG594">
        <v>202</v>
      </c>
      <c r="AH594">
        <v>5</v>
      </c>
      <c r="AI594">
        <v>1</v>
      </c>
      <c r="AJ594">
        <v>103</v>
      </c>
      <c r="AK594">
        <f t="shared" si="113"/>
        <v>99</v>
      </c>
      <c r="AL594">
        <v>70</v>
      </c>
      <c r="AM594">
        <v>33</v>
      </c>
      <c r="AN594">
        <v>2</v>
      </c>
      <c r="AO594" s="1" t="s">
        <v>865</v>
      </c>
    </row>
    <row r="595" spans="1:41" x14ac:dyDescent="0.35">
      <c r="A595" s="2">
        <v>41512</v>
      </c>
      <c r="B595" t="s">
        <v>245</v>
      </c>
      <c r="C595">
        <v>5</v>
      </c>
      <c r="D595" t="s">
        <v>35</v>
      </c>
      <c r="E595" t="s">
        <v>49</v>
      </c>
      <c r="F595">
        <v>1</v>
      </c>
      <c r="G595">
        <v>43</v>
      </c>
      <c r="H595">
        <v>1</v>
      </c>
      <c r="I595">
        <v>1</v>
      </c>
      <c r="K595" t="s">
        <v>37</v>
      </c>
      <c r="L595" t="s">
        <v>663</v>
      </c>
      <c r="M595" s="1" t="s">
        <v>920</v>
      </c>
      <c r="N595">
        <v>3.94</v>
      </c>
      <c r="O595" s="3">
        <v>3.7999999999999999E-2</v>
      </c>
      <c r="P595" s="3">
        <v>0</v>
      </c>
      <c r="Q595" s="3">
        <v>0.71699999999999997</v>
      </c>
      <c r="R595" s="3">
        <v>0.84199999999999997</v>
      </c>
      <c r="S595" s="3">
        <v>0.86699999999999999</v>
      </c>
      <c r="T595" s="1" t="s">
        <v>84</v>
      </c>
      <c r="U595" s="5">
        <f t="shared" si="111"/>
        <v>1</v>
      </c>
      <c r="V595" s="5">
        <f t="shared" si="112"/>
        <v>1</v>
      </c>
      <c r="W595" s="5">
        <f t="shared" si="114"/>
        <v>1</v>
      </c>
      <c r="X595" s="5">
        <f t="shared" si="115"/>
        <v>1</v>
      </c>
      <c r="Y595" s="3">
        <v>0.70499999999999996</v>
      </c>
      <c r="Z595" s="3">
        <v>0.59399999999999997</v>
      </c>
      <c r="AA595" s="3">
        <v>2.9000000000000001E-2</v>
      </c>
      <c r="AB595" s="3">
        <v>0.51500000000000001</v>
      </c>
      <c r="AC595" s="3">
        <v>0.66700000000000004</v>
      </c>
      <c r="AD595" s="1" t="s">
        <v>599</v>
      </c>
      <c r="AE595" s="5">
        <f t="shared" si="116"/>
        <v>7</v>
      </c>
      <c r="AF595" s="5">
        <f t="shared" si="117"/>
        <v>14</v>
      </c>
      <c r="AG595">
        <v>122</v>
      </c>
      <c r="AH595">
        <v>2</v>
      </c>
      <c r="AI595">
        <v>0</v>
      </c>
      <c r="AJ595">
        <v>53</v>
      </c>
      <c r="AK595">
        <f t="shared" si="113"/>
        <v>69</v>
      </c>
      <c r="AL595">
        <v>38</v>
      </c>
      <c r="AM595">
        <v>15</v>
      </c>
      <c r="AN595">
        <v>2</v>
      </c>
      <c r="AO595" s="1" t="s">
        <v>921</v>
      </c>
    </row>
    <row r="596" spans="1:41" x14ac:dyDescent="0.35">
      <c r="A596" s="2">
        <v>41512</v>
      </c>
      <c r="B596" t="s">
        <v>245</v>
      </c>
      <c r="C596">
        <v>5</v>
      </c>
      <c r="D596" t="s">
        <v>35</v>
      </c>
      <c r="E596" t="s">
        <v>54</v>
      </c>
      <c r="F596">
        <v>1</v>
      </c>
      <c r="G596">
        <v>95</v>
      </c>
      <c r="H596">
        <v>1</v>
      </c>
      <c r="I596">
        <v>1</v>
      </c>
      <c r="K596" t="s">
        <v>37</v>
      </c>
      <c r="L596" t="s">
        <v>568</v>
      </c>
      <c r="M596" s="1" t="s">
        <v>540</v>
      </c>
      <c r="N596">
        <v>2.2599999999999998</v>
      </c>
      <c r="O596" s="3">
        <v>5.3999999999999999E-2</v>
      </c>
      <c r="P596" s="3">
        <v>3.5999999999999997E-2</v>
      </c>
      <c r="Q596" s="3">
        <v>0.67900000000000005</v>
      </c>
      <c r="R596" s="3">
        <v>0.78900000000000003</v>
      </c>
      <c r="S596" s="3">
        <v>0.66700000000000004</v>
      </c>
      <c r="T596" s="1" t="s">
        <v>70</v>
      </c>
      <c r="U596" s="5">
        <f t="shared" si="111"/>
        <v>1</v>
      </c>
      <c r="V596" s="5">
        <f t="shared" si="112"/>
        <v>2</v>
      </c>
      <c r="W596" s="5">
        <f t="shared" si="114"/>
        <v>1</v>
      </c>
      <c r="X596" s="5">
        <f t="shared" si="115"/>
        <v>2</v>
      </c>
      <c r="Y596" s="3">
        <v>0.63500000000000001</v>
      </c>
      <c r="Z596" s="3">
        <v>0.56499999999999995</v>
      </c>
      <c r="AA596" s="3">
        <v>2.1999999999999999E-2</v>
      </c>
      <c r="AB596" s="3">
        <v>0.44400000000000001</v>
      </c>
      <c r="AC596" s="3">
        <v>0.73699999999999999</v>
      </c>
      <c r="AD596" s="1" t="s">
        <v>433</v>
      </c>
      <c r="AE596" s="5">
        <f t="shared" si="116"/>
        <v>7</v>
      </c>
      <c r="AF596" s="5">
        <f t="shared" si="117"/>
        <v>12</v>
      </c>
      <c r="AG596">
        <v>148</v>
      </c>
      <c r="AH596">
        <v>3</v>
      </c>
      <c r="AI596">
        <v>2</v>
      </c>
      <c r="AJ596">
        <v>56</v>
      </c>
      <c r="AK596">
        <f t="shared" si="113"/>
        <v>92</v>
      </c>
      <c r="AL596">
        <v>38</v>
      </c>
      <c r="AM596">
        <v>18</v>
      </c>
      <c r="AN596">
        <v>2</v>
      </c>
      <c r="AO596" s="1" t="s">
        <v>327</v>
      </c>
    </row>
    <row r="597" spans="1:41" x14ac:dyDescent="0.35">
      <c r="A597" s="2">
        <v>41512</v>
      </c>
      <c r="B597" t="s">
        <v>245</v>
      </c>
      <c r="C597">
        <v>5</v>
      </c>
      <c r="D597" t="s">
        <v>35</v>
      </c>
      <c r="E597" t="s">
        <v>128</v>
      </c>
      <c r="F597">
        <v>1</v>
      </c>
      <c r="G597">
        <v>87</v>
      </c>
      <c r="H597">
        <v>1</v>
      </c>
      <c r="I597">
        <v>1</v>
      </c>
      <c r="K597" t="s">
        <v>37</v>
      </c>
      <c r="L597" t="s">
        <v>922</v>
      </c>
      <c r="M597" s="1" t="s">
        <v>923</v>
      </c>
      <c r="N597">
        <v>1.72</v>
      </c>
      <c r="O597" s="3">
        <v>0.16300000000000001</v>
      </c>
      <c r="P597" s="3">
        <v>2.5000000000000001E-2</v>
      </c>
      <c r="Q597" s="3">
        <v>0.73799999999999999</v>
      </c>
      <c r="R597" s="3">
        <v>0.81399999999999995</v>
      </c>
      <c r="S597" s="3">
        <v>0.52400000000000002</v>
      </c>
      <c r="T597" s="1" t="s">
        <v>46</v>
      </c>
      <c r="U597" s="5">
        <f t="shared" si="111"/>
        <v>0</v>
      </c>
      <c r="V597" s="5">
        <f t="shared" si="112"/>
        <v>1</v>
      </c>
      <c r="W597" s="5">
        <f t="shared" si="114"/>
        <v>0</v>
      </c>
      <c r="X597" s="5">
        <f t="shared" si="115"/>
        <v>1</v>
      </c>
      <c r="Y597" s="3">
        <v>0.58299999999999996</v>
      </c>
      <c r="Z597" s="3">
        <v>0.45300000000000001</v>
      </c>
      <c r="AA597" s="3">
        <v>6.3E-2</v>
      </c>
      <c r="AB597" s="3">
        <v>0.41799999999999998</v>
      </c>
      <c r="AC597" s="3">
        <v>0.5</v>
      </c>
      <c r="AD597" s="1" t="s">
        <v>113</v>
      </c>
      <c r="AE597" s="5">
        <f t="shared" si="116"/>
        <v>5</v>
      </c>
      <c r="AF597" s="5">
        <f t="shared" si="117"/>
        <v>14</v>
      </c>
      <c r="AG597">
        <v>175</v>
      </c>
      <c r="AH597">
        <v>13</v>
      </c>
      <c r="AI597">
        <v>2</v>
      </c>
      <c r="AJ597">
        <v>80</v>
      </c>
      <c r="AK597">
        <f t="shared" si="113"/>
        <v>95</v>
      </c>
      <c r="AL597">
        <v>59</v>
      </c>
      <c r="AM597">
        <v>21</v>
      </c>
      <c r="AN597">
        <v>6</v>
      </c>
      <c r="AO597" s="1" t="s">
        <v>644</v>
      </c>
    </row>
    <row r="598" spans="1:41" x14ac:dyDescent="0.35">
      <c r="A598" s="2">
        <v>41512</v>
      </c>
      <c r="B598" t="s">
        <v>245</v>
      </c>
      <c r="C598">
        <v>5</v>
      </c>
      <c r="D598" t="s">
        <v>35</v>
      </c>
      <c r="E598" t="s">
        <v>133</v>
      </c>
      <c r="F598">
        <v>1</v>
      </c>
      <c r="G598">
        <v>112</v>
      </c>
      <c r="H598">
        <v>1</v>
      </c>
      <c r="I598">
        <v>1</v>
      </c>
      <c r="K598" t="s">
        <v>37</v>
      </c>
      <c r="L598" t="s">
        <v>306</v>
      </c>
      <c r="M598" s="1" t="s">
        <v>392</v>
      </c>
      <c r="N598">
        <v>1.91</v>
      </c>
      <c r="O598" s="3">
        <v>0.13700000000000001</v>
      </c>
      <c r="P598" s="3">
        <v>1.4E-2</v>
      </c>
      <c r="Q598" s="3">
        <v>0.68500000000000005</v>
      </c>
      <c r="R598" s="3">
        <v>0.72</v>
      </c>
      <c r="S598" s="3">
        <v>0.60899999999999999</v>
      </c>
      <c r="T598" s="1" t="s">
        <v>398</v>
      </c>
      <c r="U598" s="5">
        <f t="shared" si="111"/>
        <v>7</v>
      </c>
      <c r="V598" s="5">
        <f t="shared" si="112"/>
        <v>8</v>
      </c>
      <c r="W598" s="5">
        <f t="shared" si="114"/>
        <v>7</v>
      </c>
      <c r="X598" s="5">
        <f t="shared" si="115"/>
        <v>8</v>
      </c>
      <c r="Y598" s="3">
        <v>0.64500000000000002</v>
      </c>
      <c r="Z598" s="3">
        <v>0.60299999999999998</v>
      </c>
      <c r="AA598" s="3">
        <v>4.3999999999999997E-2</v>
      </c>
      <c r="AB598" s="3">
        <v>0.52800000000000002</v>
      </c>
      <c r="AC598" s="3">
        <v>0.68799999999999994</v>
      </c>
      <c r="AD598" s="1" t="s">
        <v>599</v>
      </c>
      <c r="AE598" s="5">
        <f t="shared" si="116"/>
        <v>7</v>
      </c>
      <c r="AF598" s="5">
        <f t="shared" si="117"/>
        <v>14</v>
      </c>
      <c r="AG598">
        <v>141</v>
      </c>
      <c r="AH598">
        <v>10</v>
      </c>
      <c r="AI598">
        <v>1</v>
      </c>
      <c r="AJ598">
        <v>73</v>
      </c>
      <c r="AK598">
        <f t="shared" si="113"/>
        <v>68</v>
      </c>
      <c r="AL598">
        <v>50</v>
      </c>
      <c r="AM598">
        <v>23</v>
      </c>
      <c r="AN598">
        <v>3</v>
      </c>
      <c r="AO598" s="1" t="s">
        <v>464</v>
      </c>
    </row>
    <row r="599" spans="1:41" x14ac:dyDescent="0.35">
      <c r="A599" s="2">
        <v>41497</v>
      </c>
      <c r="B599" t="s">
        <v>419</v>
      </c>
      <c r="C599">
        <v>3</v>
      </c>
      <c r="D599" t="s">
        <v>35</v>
      </c>
      <c r="E599" t="s">
        <v>43</v>
      </c>
      <c r="F599">
        <v>1</v>
      </c>
      <c r="G599">
        <v>22</v>
      </c>
      <c r="H599">
        <v>0</v>
      </c>
      <c r="I599">
        <v>1</v>
      </c>
      <c r="K599" t="s">
        <v>470</v>
      </c>
      <c r="L599" t="s">
        <v>37</v>
      </c>
      <c r="M599" s="1" t="s">
        <v>924</v>
      </c>
      <c r="N599">
        <v>0.77</v>
      </c>
      <c r="O599" s="3">
        <v>7.0999999999999994E-2</v>
      </c>
      <c r="P599" s="3">
        <v>3.9E-2</v>
      </c>
      <c r="Q599" s="3">
        <v>0.66900000000000004</v>
      </c>
      <c r="R599" s="3">
        <v>0.72899999999999998</v>
      </c>
      <c r="S599" s="3">
        <v>0.57099999999999995</v>
      </c>
      <c r="T599" s="1" t="s">
        <v>569</v>
      </c>
      <c r="U599" s="5">
        <f t="shared" si="111"/>
        <v>9</v>
      </c>
      <c r="V599" s="5">
        <f t="shared" si="112"/>
        <v>10</v>
      </c>
      <c r="W599" s="5">
        <f t="shared" si="114"/>
        <v>9</v>
      </c>
      <c r="X599" s="5">
        <f t="shared" si="115"/>
        <v>10</v>
      </c>
      <c r="Y599" s="3">
        <v>0.495</v>
      </c>
      <c r="Z599" s="3">
        <v>0.247</v>
      </c>
      <c r="AA599" s="3">
        <v>9.7000000000000003E-2</v>
      </c>
      <c r="AB599" s="3">
        <v>0.20300000000000001</v>
      </c>
      <c r="AC599" s="3">
        <v>0.375</v>
      </c>
      <c r="AD599" s="1" t="s">
        <v>112</v>
      </c>
      <c r="AE599" s="5">
        <f t="shared" si="116"/>
        <v>1</v>
      </c>
      <c r="AF599" s="5">
        <f t="shared" si="117"/>
        <v>4</v>
      </c>
      <c r="AG599">
        <v>220</v>
      </c>
      <c r="AH599">
        <v>9</v>
      </c>
      <c r="AI599">
        <v>5</v>
      </c>
      <c r="AJ599">
        <v>127</v>
      </c>
      <c r="AK599">
        <f t="shared" si="113"/>
        <v>93</v>
      </c>
      <c r="AL599">
        <v>85</v>
      </c>
      <c r="AM599">
        <v>42</v>
      </c>
      <c r="AN599">
        <v>9</v>
      </c>
      <c r="AO599" s="1" t="s">
        <v>737</v>
      </c>
    </row>
    <row r="600" spans="1:41" x14ac:dyDescent="0.35">
      <c r="A600" s="2">
        <v>41497</v>
      </c>
      <c r="B600" t="s">
        <v>419</v>
      </c>
      <c r="C600">
        <v>3</v>
      </c>
      <c r="D600" t="s">
        <v>35</v>
      </c>
      <c r="E600" t="s">
        <v>49</v>
      </c>
      <c r="F600">
        <v>1</v>
      </c>
      <c r="G600">
        <v>80</v>
      </c>
      <c r="H600">
        <v>1</v>
      </c>
      <c r="I600">
        <v>1</v>
      </c>
      <c r="J600" t="s">
        <v>203</v>
      </c>
      <c r="K600" t="s">
        <v>37</v>
      </c>
      <c r="L600" t="s">
        <v>473</v>
      </c>
      <c r="M600" s="1" t="s">
        <v>276</v>
      </c>
      <c r="N600">
        <v>3.04</v>
      </c>
      <c r="O600" s="3">
        <v>0.14299999999999999</v>
      </c>
      <c r="P600" s="3">
        <v>5.7000000000000002E-2</v>
      </c>
      <c r="Q600" s="3">
        <v>0.57099999999999995</v>
      </c>
      <c r="R600" s="3">
        <v>0.8</v>
      </c>
      <c r="S600" s="3">
        <v>0.8</v>
      </c>
      <c r="T600" s="1" t="s">
        <v>57</v>
      </c>
      <c r="U600" s="5">
        <f t="shared" si="111"/>
        <v>0</v>
      </c>
      <c r="V600" s="5">
        <f t="shared" si="112"/>
        <v>0</v>
      </c>
      <c r="W600" s="5">
        <f t="shared" si="114"/>
        <v>0</v>
      </c>
      <c r="X600" s="5">
        <f t="shared" si="115"/>
        <v>0</v>
      </c>
      <c r="Y600" s="3">
        <v>0.69099999999999995</v>
      </c>
      <c r="Z600" s="3">
        <v>0.60899999999999999</v>
      </c>
      <c r="AA600" s="3">
        <v>4.2999999999999997E-2</v>
      </c>
      <c r="AB600" s="3">
        <v>0.45500000000000002</v>
      </c>
      <c r="AC600" s="3">
        <v>0.75</v>
      </c>
      <c r="AD600" s="1" t="s">
        <v>162</v>
      </c>
      <c r="AE600" s="5">
        <f t="shared" si="116"/>
        <v>5</v>
      </c>
      <c r="AF600" s="5">
        <f t="shared" si="117"/>
        <v>7</v>
      </c>
      <c r="AG600">
        <v>81</v>
      </c>
      <c r="AH600">
        <v>5</v>
      </c>
      <c r="AI600">
        <v>2</v>
      </c>
      <c r="AJ600">
        <v>35</v>
      </c>
      <c r="AK600">
        <f t="shared" si="113"/>
        <v>46</v>
      </c>
      <c r="AL600">
        <v>20</v>
      </c>
      <c r="AM600">
        <v>15</v>
      </c>
      <c r="AN600">
        <v>2</v>
      </c>
      <c r="AO600" s="1" t="s">
        <v>476</v>
      </c>
    </row>
    <row r="601" spans="1:41" x14ac:dyDescent="0.35">
      <c r="A601" s="2">
        <v>41497</v>
      </c>
      <c r="B601" t="s">
        <v>419</v>
      </c>
      <c r="C601">
        <v>3</v>
      </c>
      <c r="D601" t="s">
        <v>35</v>
      </c>
      <c r="E601" t="s">
        <v>54</v>
      </c>
      <c r="F601">
        <v>1</v>
      </c>
      <c r="G601">
        <v>32</v>
      </c>
      <c r="H601">
        <v>1</v>
      </c>
      <c r="I601">
        <v>1</v>
      </c>
      <c r="K601" t="s">
        <v>37</v>
      </c>
      <c r="L601" t="s">
        <v>925</v>
      </c>
      <c r="M601" s="1" t="s">
        <v>767</v>
      </c>
      <c r="N601">
        <v>1.7</v>
      </c>
      <c r="O601" s="3">
        <v>9.8000000000000004E-2</v>
      </c>
      <c r="P601" s="3">
        <v>3.9E-2</v>
      </c>
      <c r="Q601" s="3">
        <v>0.58799999999999997</v>
      </c>
      <c r="R601" s="3">
        <v>0.73299999999999998</v>
      </c>
      <c r="S601" s="3">
        <v>0.66700000000000004</v>
      </c>
      <c r="T601" s="1" t="s">
        <v>40</v>
      </c>
      <c r="U601" s="5">
        <f t="shared" si="111"/>
        <v>0</v>
      </c>
      <c r="V601" s="5">
        <f t="shared" si="112"/>
        <v>2</v>
      </c>
      <c r="W601" s="5">
        <f t="shared" si="114"/>
        <v>0</v>
      </c>
      <c r="X601" s="5">
        <f t="shared" si="115"/>
        <v>2</v>
      </c>
      <c r="Y601" s="3">
        <v>0.59499999999999997</v>
      </c>
      <c r="Z601" s="3">
        <v>0.5</v>
      </c>
      <c r="AA601" s="3">
        <v>3.3000000000000002E-2</v>
      </c>
      <c r="AB601" s="3">
        <v>0.42899999999999999</v>
      </c>
      <c r="AC601" s="3">
        <v>0.6</v>
      </c>
      <c r="AD601" s="1" t="s">
        <v>80</v>
      </c>
      <c r="AE601" s="5">
        <f t="shared" si="116"/>
        <v>5</v>
      </c>
      <c r="AF601" s="5">
        <f t="shared" si="117"/>
        <v>8</v>
      </c>
      <c r="AG601">
        <v>111</v>
      </c>
      <c r="AH601">
        <v>5</v>
      </c>
      <c r="AI601">
        <v>2</v>
      </c>
      <c r="AJ601">
        <v>51</v>
      </c>
      <c r="AK601">
        <f t="shared" si="113"/>
        <v>60</v>
      </c>
      <c r="AL601">
        <v>30</v>
      </c>
      <c r="AM601">
        <v>21</v>
      </c>
      <c r="AN601">
        <v>2</v>
      </c>
      <c r="AO601" s="1" t="s">
        <v>369</v>
      </c>
    </row>
    <row r="602" spans="1:41" x14ac:dyDescent="0.35">
      <c r="A602" s="2">
        <v>41491</v>
      </c>
      <c r="B602" t="s">
        <v>590</v>
      </c>
      <c r="C602">
        <v>3</v>
      </c>
      <c r="D602" t="s">
        <v>35</v>
      </c>
      <c r="E602" t="s">
        <v>36</v>
      </c>
      <c r="F602">
        <v>1</v>
      </c>
      <c r="G602">
        <v>4</v>
      </c>
      <c r="H602">
        <v>0</v>
      </c>
      <c r="I602">
        <v>1</v>
      </c>
      <c r="J602">
        <v>4</v>
      </c>
      <c r="K602" t="s">
        <v>140</v>
      </c>
      <c r="L602" t="s">
        <v>37</v>
      </c>
      <c r="M602" s="1" t="s">
        <v>926</v>
      </c>
      <c r="N602">
        <v>0.95</v>
      </c>
      <c r="O602" s="3">
        <v>8.2000000000000003E-2</v>
      </c>
      <c r="P602" s="3">
        <v>7.0999999999999994E-2</v>
      </c>
      <c r="Q602" s="3">
        <v>0.64300000000000002</v>
      </c>
      <c r="R602" s="3">
        <v>0.71399999999999997</v>
      </c>
      <c r="S602" s="3">
        <v>0.54300000000000004</v>
      </c>
      <c r="T602" s="1" t="s">
        <v>71</v>
      </c>
      <c r="U602" s="5">
        <f t="shared" si="111"/>
        <v>3</v>
      </c>
      <c r="V602" s="5">
        <f t="shared" si="112"/>
        <v>5</v>
      </c>
      <c r="W602" s="5">
        <f t="shared" si="114"/>
        <v>3</v>
      </c>
      <c r="X602" s="5">
        <f t="shared" si="115"/>
        <v>5</v>
      </c>
      <c r="Y602" s="3">
        <v>0.495</v>
      </c>
      <c r="Z602" s="3">
        <v>0.33</v>
      </c>
      <c r="AA602" s="3">
        <v>7.3999999999999996E-2</v>
      </c>
      <c r="AB602" s="3">
        <v>0.28799999999999998</v>
      </c>
      <c r="AC602" s="3">
        <v>0.42899999999999999</v>
      </c>
      <c r="AD602" s="1" t="s">
        <v>41</v>
      </c>
      <c r="AE602" s="5">
        <f t="shared" si="116"/>
        <v>2</v>
      </c>
      <c r="AF602" s="5">
        <f t="shared" si="117"/>
        <v>6</v>
      </c>
      <c r="AG602">
        <v>192</v>
      </c>
      <c r="AH602">
        <v>8</v>
      </c>
      <c r="AI602">
        <v>7</v>
      </c>
      <c r="AJ602">
        <v>98</v>
      </c>
      <c r="AK602">
        <f t="shared" si="113"/>
        <v>94</v>
      </c>
      <c r="AL602">
        <v>63</v>
      </c>
      <c r="AM602">
        <v>35</v>
      </c>
      <c r="AN602">
        <v>7</v>
      </c>
      <c r="AO602" s="1" t="s">
        <v>531</v>
      </c>
    </row>
    <row r="603" spans="1:41" x14ac:dyDescent="0.35">
      <c r="A603" s="2">
        <v>41491</v>
      </c>
      <c r="B603" t="s">
        <v>590</v>
      </c>
      <c r="C603">
        <v>3</v>
      </c>
      <c r="D603" t="s">
        <v>35</v>
      </c>
      <c r="E603" t="s">
        <v>43</v>
      </c>
      <c r="F603">
        <v>1</v>
      </c>
      <c r="G603">
        <v>9</v>
      </c>
      <c r="H603">
        <v>1</v>
      </c>
      <c r="I603">
        <v>1</v>
      </c>
      <c r="J603">
        <v>7</v>
      </c>
      <c r="K603" t="s">
        <v>37</v>
      </c>
      <c r="L603" t="s">
        <v>578</v>
      </c>
      <c r="M603" s="1" t="s">
        <v>431</v>
      </c>
      <c r="N603">
        <v>2.5</v>
      </c>
      <c r="O603" s="3">
        <v>0.25</v>
      </c>
      <c r="P603" s="3">
        <v>0</v>
      </c>
      <c r="Q603" s="3">
        <v>0.79500000000000004</v>
      </c>
      <c r="R603" s="3">
        <v>0.77100000000000002</v>
      </c>
      <c r="S603" s="3">
        <v>0.88900000000000001</v>
      </c>
      <c r="T603" s="1" t="s">
        <v>75</v>
      </c>
      <c r="U603" s="5">
        <f t="shared" si="111"/>
        <v>2</v>
      </c>
      <c r="V603" s="5">
        <f t="shared" si="112"/>
        <v>2</v>
      </c>
      <c r="W603" s="5">
        <f t="shared" si="114"/>
        <v>2</v>
      </c>
      <c r="X603" s="5">
        <f t="shared" si="115"/>
        <v>2</v>
      </c>
      <c r="Y603" s="3">
        <v>0.65900000000000003</v>
      </c>
      <c r="Z603" s="3">
        <v>0.51200000000000001</v>
      </c>
      <c r="AA603" s="3">
        <v>7.2999999999999995E-2</v>
      </c>
      <c r="AB603" s="3">
        <v>0.25</v>
      </c>
      <c r="AC603" s="3">
        <v>0.68</v>
      </c>
      <c r="AD603" s="1" t="s">
        <v>136</v>
      </c>
      <c r="AE603" s="5">
        <f t="shared" si="116"/>
        <v>4</v>
      </c>
      <c r="AF603" s="5">
        <f t="shared" si="117"/>
        <v>6</v>
      </c>
      <c r="AG603">
        <v>85</v>
      </c>
      <c r="AH603">
        <v>11</v>
      </c>
      <c r="AI603">
        <v>0</v>
      </c>
      <c r="AJ603">
        <v>44</v>
      </c>
      <c r="AK603">
        <f t="shared" si="113"/>
        <v>41</v>
      </c>
      <c r="AL603">
        <v>35</v>
      </c>
      <c r="AM603">
        <v>9</v>
      </c>
      <c r="AN603">
        <v>3</v>
      </c>
      <c r="AO603" s="1" t="s">
        <v>542</v>
      </c>
    </row>
    <row r="604" spans="1:41" x14ac:dyDescent="0.35">
      <c r="A604" s="2">
        <v>41491</v>
      </c>
      <c r="B604" t="s">
        <v>590</v>
      </c>
      <c r="C604">
        <v>3</v>
      </c>
      <c r="D604" t="s">
        <v>35</v>
      </c>
      <c r="E604" t="s">
        <v>49</v>
      </c>
      <c r="F604">
        <v>1</v>
      </c>
      <c r="G604">
        <v>66</v>
      </c>
      <c r="H604">
        <v>1</v>
      </c>
      <c r="I604">
        <v>1</v>
      </c>
      <c r="K604" t="s">
        <v>37</v>
      </c>
      <c r="L604" t="s">
        <v>686</v>
      </c>
      <c r="M604" s="1" t="s">
        <v>927</v>
      </c>
      <c r="N604">
        <v>1.0900000000000001</v>
      </c>
      <c r="O604" s="3">
        <v>0.10299999999999999</v>
      </c>
      <c r="P604" s="3">
        <v>4.5999999999999999E-2</v>
      </c>
      <c r="Q604" s="3">
        <v>0.59799999999999998</v>
      </c>
      <c r="R604" s="3">
        <v>0.73099999999999998</v>
      </c>
      <c r="S604" s="3">
        <v>0.51400000000000001</v>
      </c>
      <c r="T604" s="1" t="s">
        <v>63</v>
      </c>
      <c r="U604" s="5">
        <f t="shared" si="111"/>
        <v>2</v>
      </c>
      <c r="V604" s="5">
        <f t="shared" si="112"/>
        <v>5</v>
      </c>
      <c r="W604" s="5">
        <f t="shared" si="114"/>
        <v>2</v>
      </c>
      <c r="X604" s="5">
        <f t="shared" si="115"/>
        <v>5</v>
      </c>
      <c r="Y604" s="3">
        <v>0.505</v>
      </c>
      <c r="Z604" s="3">
        <v>0.38800000000000001</v>
      </c>
      <c r="AA604" s="3">
        <v>3.9E-2</v>
      </c>
      <c r="AB604" s="3">
        <v>0.32800000000000001</v>
      </c>
      <c r="AC604" s="3">
        <v>0.48699999999999999</v>
      </c>
      <c r="AD604" s="1" t="s">
        <v>399</v>
      </c>
      <c r="AE604" s="5">
        <f t="shared" si="116"/>
        <v>3</v>
      </c>
      <c r="AF604" s="5">
        <f t="shared" si="117"/>
        <v>9</v>
      </c>
      <c r="AG604">
        <v>190</v>
      </c>
      <c r="AH604">
        <v>9</v>
      </c>
      <c r="AI604">
        <v>4</v>
      </c>
      <c r="AJ604">
        <v>87</v>
      </c>
      <c r="AK604">
        <f t="shared" si="113"/>
        <v>103</v>
      </c>
      <c r="AL604">
        <v>52</v>
      </c>
      <c r="AM604">
        <v>35</v>
      </c>
      <c r="AN604">
        <v>4</v>
      </c>
      <c r="AO604" s="1" t="s">
        <v>391</v>
      </c>
    </row>
    <row r="605" spans="1:41" x14ac:dyDescent="0.35">
      <c r="A605" s="2">
        <v>41491</v>
      </c>
      <c r="B605" t="s">
        <v>590</v>
      </c>
      <c r="C605">
        <v>3</v>
      </c>
      <c r="D605" t="s">
        <v>35</v>
      </c>
      <c r="E605" t="s">
        <v>54</v>
      </c>
      <c r="F605">
        <v>1</v>
      </c>
      <c r="G605">
        <v>50</v>
      </c>
      <c r="H605">
        <v>1</v>
      </c>
      <c r="I605">
        <v>1</v>
      </c>
      <c r="K605" t="s">
        <v>37</v>
      </c>
      <c r="L605" t="s">
        <v>876</v>
      </c>
      <c r="M605" s="1" t="s">
        <v>233</v>
      </c>
      <c r="N605">
        <v>1.58</v>
      </c>
      <c r="O605" s="3">
        <v>5.2999999999999999E-2</v>
      </c>
      <c r="P605" s="3">
        <v>1.7999999999999999E-2</v>
      </c>
      <c r="Q605" s="3">
        <v>0.63200000000000001</v>
      </c>
      <c r="R605" s="3">
        <v>0.69399999999999995</v>
      </c>
      <c r="S605" s="3">
        <v>0.61899999999999999</v>
      </c>
      <c r="T605" s="1" t="s">
        <v>210</v>
      </c>
      <c r="U605" s="5">
        <f t="shared" si="111"/>
        <v>7</v>
      </c>
      <c r="V605" s="5">
        <f t="shared" si="112"/>
        <v>7</v>
      </c>
      <c r="W605" s="5">
        <f t="shared" si="114"/>
        <v>7</v>
      </c>
      <c r="X605" s="5">
        <f t="shared" si="115"/>
        <v>7</v>
      </c>
      <c r="Y605" s="3">
        <v>0.61099999999999999</v>
      </c>
      <c r="Z605" s="3">
        <v>0.52600000000000002</v>
      </c>
      <c r="AA605" s="3">
        <v>5.2999999999999999E-2</v>
      </c>
      <c r="AB605" s="3">
        <v>0.4</v>
      </c>
      <c r="AC605" s="3">
        <v>0.66700000000000004</v>
      </c>
      <c r="AD605" s="1" t="s">
        <v>186</v>
      </c>
      <c r="AE605" s="5">
        <f t="shared" si="116"/>
        <v>4</v>
      </c>
      <c r="AF605" s="5">
        <f t="shared" si="117"/>
        <v>7</v>
      </c>
      <c r="AG605">
        <v>95</v>
      </c>
      <c r="AH605">
        <v>3</v>
      </c>
      <c r="AI605">
        <v>1</v>
      </c>
      <c r="AJ605">
        <v>57</v>
      </c>
      <c r="AK605">
        <f t="shared" si="113"/>
        <v>38</v>
      </c>
      <c r="AL605">
        <v>36</v>
      </c>
      <c r="AM605">
        <v>21</v>
      </c>
      <c r="AN605">
        <v>2</v>
      </c>
      <c r="AO605" s="1" t="s">
        <v>631</v>
      </c>
    </row>
    <row r="606" spans="1:41" x14ac:dyDescent="0.35">
      <c r="A606" s="2">
        <v>41449</v>
      </c>
      <c r="B606" t="s">
        <v>103</v>
      </c>
      <c r="C606">
        <v>5</v>
      </c>
      <c r="D606" t="s">
        <v>104</v>
      </c>
      <c r="E606" t="s">
        <v>61</v>
      </c>
      <c r="F606">
        <v>1</v>
      </c>
      <c r="G606">
        <v>2</v>
      </c>
      <c r="H606">
        <v>0</v>
      </c>
      <c r="I606">
        <v>1</v>
      </c>
      <c r="J606">
        <v>2</v>
      </c>
      <c r="K606" t="s">
        <v>175</v>
      </c>
      <c r="L606" t="s">
        <v>37</v>
      </c>
      <c r="M606" s="1" t="s">
        <v>928</v>
      </c>
      <c r="N606">
        <v>0.82</v>
      </c>
      <c r="O606" s="3">
        <v>3.7999999999999999E-2</v>
      </c>
      <c r="P606" s="3">
        <v>3.7999999999999999E-2</v>
      </c>
      <c r="Q606" s="3">
        <v>0.64800000000000002</v>
      </c>
      <c r="R606" s="3">
        <v>0.58799999999999997</v>
      </c>
      <c r="S606" s="3">
        <v>0.40500000000000003</v>
      </c>
      <c r="T606" s="1" t="s">
        <v>929</v>
      </c>
      <c r="U606" s="5">
        <f t="shared" si="111"/>
        <v>10</v>
      </c>
      <c r="V606" s="5">
        <f t="shared" si="112"/>
        <v>17</v>
      </c>
      <c r="W606" s="5">
        <f t="shared" si="114"/>
        <v>10</v>
      </c>
      <c r="X606" s="5">
        <f t="shared" si="115"/>
        <v>17</v>
      </c>
      <c r="Y606" s="3">
        <v>0.45700000000000002</v>
      </c>
      <c r="Z606" s="3">
        <v>0.39</v>
      </c>
      <c r="AA606" s="3">
        <v>8.5999999999999993E-2</v>
      </c>
      <c r="AB606" s="3">
        <v>0.28399999999999997</v>
      </c>
      <c r="AC606" s="3">
        <v>0.57899999999999996</v>
      </c>
      <c r="AD606" s="1" t="s">
        <v>520</v>
      </c>
      <c r="AE606" s="5">
        <f t="shared" si="116"/>
        <v>4</v>
      </c>
      <c r="AF606" s="5">
        <f t="shared" si="117"/>
        <v>13</v>
      </c>
      <c r="AG606">
        <v>210</v>
      </c>
      <c r="AH606">
        <v>4</v>
      </c>
      <c r="AI606">
        <v>4</v>
      </c>
      <c r="AJ606">
        <v>105</v>
      </c>
      <c r="AK606">
        <f t="shared" si="113"/>
        <v>105</v>
      </c>
      <c r="AL606">
        <v>68</v>
      </c>
      <c r="AM606">
        <v>37</v>
      </c>
      <c r="AN606">
        <v>9</v>
      </c>
      <c r="AO606" s="1" t="s">
        <v>930</v>
      </c>
    </row>
    <row r="607" spans="1:41" x14ac:dyDescent="0.35">
      <c r="A607" s="2">
        <v>41449</v>
      </c>
      <c r="B607" t="s">
        <v>103</v>
      </c>
      <c r="C607">
        <v>5</v>
      </c>
      <c r="D607" t="s">
        <v>104</v>
      </c>
      <c r="E607" t="s">
        <v>36</v>
      </c>
      <c r="F607">
        <v>1</v>
      </c>
      <c r="G607">
        <v>8</v>
      </c>
      <c r="H607">
        <v>1</v>
      </c>
      <c r="I607">
        <v>1</v>
      </c>
      <c r="J607">
        <v>8</v>
      </c>
      <c r="K607" t="s">
        <v>37</v>
      </c>
      <c r="L607" t="s">
        <v>517</v>
      </c>
      <c r="M607" s="1" t="s">
        <v>931</v>
      </c>
      <c r="N607">
        <v>1.1499999999999999</v>
      </c>
      <c r="O607" s="3">
        <v>0.124</v>
      </c>
      <c r="P607" s="3">
        <v>1.0999999999999999E-2</v>
      </c>
      <c r="Q607" s="3">
        <v>0.69499999999999995</v>
      </c>
      <c r="R607" s="3">
        <v>0.82899999999999996</v>
      </c>
      <c r="S607" s="3">
        <v>0.38900000000000001</v>
      </c>
      <c r="T607" s="1" t="s">
        <v>162</v>
      </c>
      <c r="U607" s="5">
        <f t="shared" si="111"/>
        <v>5</v>
      </c>
      <c r="V607" s="5">
        <f t="shared" si="112"/>
        <v>7</v>
      </c>
      <c r="W607" s="5">
        <f t="shared" si="114"/>
        <v>5</v>
      </c>
      <c r="X607" s="5">
        <f t="shared" si="115"/>
        <v>7</v>
      </c>
      <c r="Y607" s="3">
        <v>0.51600000000000001</v>
      </c>
      <c r="Z607" s="3">
        <v>0.35099999999999998</v>
      </c>
      <c r="AA607" s="3">
        <v>2.1000000000000001E-2</v>
      </c>
      <c r="AB607" s="3">
        <v>0.28100000000000003</v>
      </c>
      <c r="AC607" s="3">
        <v>0.45500000000000002</v>
      </c>
      <c r="AD607" s="1" t="s">
        <v>772</v>
      </c>
      <c r="AE607" s="5">
        <f t="shared" si="116"/>
        <v>3</v>
      </c>
      <c r="AF607" s="5">
        <f t="shared" si="117"/>
        <v>15</v>
      </c>
      <c r="AG607">
        <v>368</v>
      </c>
      <c r="AH607">
        <v>22</v>
      </c>
      <c r="AI607">
        <v>2</v>
      </c>
      <c r="AJ607">
        <v>177</v>
      </c>
      <c r="AK607">
        <f t="shared" si="113"/>
        <v>191</v>
      </c>
      <c r="AL607">
        <v>123</v>
      </c>
      <c r="AM607">
        <v>54</v>
      </c>
      <c r="AN607">
        <v>4</v>
      </c>
      <c r="AO607" s="1" t="s">
        <v>932</v>
      </c>
    </row>
    <row r="608" spans="1:41" x14ac:dyDescent="0.35">
      <c r="A608" s="2">
        <v>41449</v>
      </c>
      <c r="B608" t="s">
        <v>103</v>
      </c>
      <c r="C608">
        <v>5</v>
      </c>
      <c r="D608" t="s">
        <v>104</v>
      </c>
      <c r="E608" t="s">
        <v>43</v>
      </c>
      <c r="F608">
        <v>1</v>
      </c>
      <c r="G608">
        <v>6</v>
      </c>
      <c r="H608">
        <v>1</v>
      </c>
      <c r="I608">
        <v>1</v>
      </c>
      <c r="J608">
        <v>7</v>
      </c>
      <c r="K608" t="s">
        <v>37</v>
      </c>
      <c r="L608" t="s">
        <v>645</v>
      </c>
      <c r="M608" s="1" t="s">
        <v>933</v>
      </c>
      <c r="N608">
        <v>1.35</v>
      </c>
      <c r="O608" s="3">
        <v>0.18</v>
      </c>
      <c r="P608" s="3">
        <v>1.0999999999999999E-2</v>
      </c>
      <c r="Q608" s="3">
        <v>0.60699999999999998</v>
      </c>
      <c r="R608" s="3">
        <v>0.77800000000000002</v>
      </c>
      <c r="S608" s="3">
        <v>0.6</v>
      </c>
      <c r="T608" s="1" t="s">
        <v>40</v>
      </c>
      <c r="U608" s="5">
        <f t="shared" si="111"/>
        <v>0</v>
      </c>
      <c r="V608" s="5">
        <f t="shared" si="112"/>
        <v>2</v>
      </c>
      <c r="W608" s="5">
        <f t="shared" si="114"/>
        <v>0</v>
      </c>
      <c r="X608" s="5">
        <f t="shared" si="115"/>
        <v>2</v>
      </c>
      <c r="Y608" s="3">
        <v>0.54300000000000004</v>
      </c>
      <c r="Z608" s="3">
        <v>0.39400000000000002</v>
      </c>
      <c r="AA608" s="3">
        <v>6.0999999999999999E-2</v>
      </c>
      <c r="AB608" s="3">
        <v>0.36499999999999999</v>
      </c>
      <c r="AC608" s="3">
        <v>0.42599999999999999</v>
      </c>
      <c r="AD608" s="1" t="s">
        <v>165</v>
      </c>
      <c r="AE608" s="5">
        <f t="shared" si="116"/>
        <v>4</v>
      </c>
      <c r="AF608" s="5">
        <f t="shared" si="117"/>
        <v>10</v>
      </c>
      <c r="AG608">
        <v>188</v>
      </c>
      <c r="AH608">
        <v>16</v>
      </c>
      <c r="AI608">
        <v>1</v>
      </c>
      <c r="AJ608">
        <v>89</v>
      </c>
      <c r="AK608">
        <f t="shared" si="113"/>
        <v>99</v>
      </c>
      <c r="AL608">
        <v>54</v>
      </c>
      <c r="AM608">
        <v>35</v>
      </c>
      <c r="AN608">
        <v>6</v>
      </c>
      <c r="AO608" s="1" t="s">
        <v>238</v>
      </c>
    </row>
    <row r="609" spans="1:41" x14ac:dyDescent="0.35">
      <c r="A609" s="2">
        <v>41449</v>
      </c>
      <c r="B609" t="s">
        <v>103</v>
      </c>
      <c r="C609">
        <v>5</v>
      </c>
      <c r="D609" t="s">
        <v>104</v>
      </c>
      <c r="E609" t="s">
        <v>49</v>
      </c>
      <c r="F609">
        <v>1</v>
      </c>
      <c r="G609">
        <v>13</v>
      </c>
      <c r="H609">
        <v>1</v>
      </c>
      <c r="I609">
        <v>1</v>
      </c>
      <c r="J609">
        <v>13</v>
      </c>
      <c r="K609" t="s">
        <v>37</v>
      </c>
      <c r="L609" t="s">
        <v>934</v>
      </c>
      <c r="M609" s="1" t="s">
        <v>935</v>
      </c>
      <c r="N609">
        <v>1.49</v>
      </c>
      <c r="O609" s="3">
        <v>0.14599999999999999</v>
      </c>
      <c r="P609" s="3">
        <v>3.4000000000000002E-2</v>
      </c>
      <c r="Q609" s="3">
        <v>0.65200000000000002</v>
      </c>
      <c r="R609" s="3">
        <v>0.75900000000000001</v>
      </c>
      <c r="S609" s="3">
        <v>0.54800000000000004</v>
      </c>
      <c r="T609" s="1" t="s">
        <v>162</v>
      </c>
      <c r="U609" s="5">
        <f t="shared" si="111"/>
        <v>5</v>
      </c>
      <c r="V609" s="5">
        <f t="shared" si="112"/>
        <v>7</v>
      </c>
      <c r="W609" s="5">
        <f t="shared" si="114"/>
        <v>5</v>
      </c>
      <c r="X609" s="5">
        <f t="shared" si="115"/>
        <v>7</v>
      </c>
      <c r="Y609" s="3">
        <v>0.56599999999999995</v>
      </c>
      <c r="Z609" s="3">
        <v>0.46700000000000003</v>
      </c>
      <c r="AA609" s="3">
        <v>3.6999999999999998E-2</v>
      </c>
      <c r="AB609" s="3">
        <v>0.44900000000000001</v>
      </c>
      <c r="AC609" s="3">
        <v>0.51700000000000002</v>
      </c>
      <c r="AD609" s="1" t="s">
        <v>359</v>
      </c>
      <c r="AE609" s="5">
        <f t="shared" si="116"/>
        <v>6</v>
      </c>
      <c r="AF609" s="5">
        <f t="shared" si="117"/>
        <v>13</v>
      </c>
      <c r="AG609">
        <v>196</v>
      </c>
      <c r="AH609">
        <v>13</v>
      </c>
      <c r="AI609">
        <v>3</v>
      </c>
      <c r="AJ609">
        <v>89</v>
      </c>
      <c r="AK609">
        <f t="shared" si="113"/>
        <v>107</v>
      </c>
      <c r="AL609">
        <v>58</v>
      </c>
      <c r="AM609">
        <v>31</v>
      </c>
      <c r="AN609">
        <v>4</v>
      </c>
      <c r="AO609" s="1" t="s">
        <v>859</v>
      </c>
    </row>
    <row r="610" spans="1:41" x14ac:dyDescent="0.35">
      <c r="A610" s="2">
        <v>41449</v>
      </c>
      <c r="B610" t="s">
        <v>103</v>
      </c>
      <c r="C610">
        <v>5</v>
      </c>
      <c r="D610" t="s">
        <v>104</v>
      </c>
      <c r="E610" t="s">
        <v>54</v>
      </c>
      <c r="F610">
        <v>1</v>
      </c>
      <c r="G610">
        <v>25</v>
      </c>
      <c r="H610">
        <v>1</v>
      </c>
      <c r="I610">
        <v>1</v>
      </c>
      <c r="J610">
        <v>28</v>
      </c>
      <c r="K610" t="s">
        <v>37</v>
      </c>
      <c r="L610" t="s">
        <v>357</v>
      </c>
      <c r="M610" s="1" t="s">
        <v>439</v>
      </c>
      <c r="N610">
        <v>4.5599999999999996</v>
      </c>
      <c r="O610" s="3">
        <v>0.13800000000000001</v>
      </c>
      <c r="P610" s="3">
        <v>1.7000000000000001E-2</v>
      </c>
      <c r="Q610" s="3">
        <v>0.74099999999999999</v>
      </c>
      <c r="R610" s="3">
        <v>0.93</v>
      </c>
      <c r="S610" s="3">
        <v>0.8</v>
      </c>
      <c r="T610" s="1" t="s">
        <v>57</v>
      </c>
      <c r="U610" s="5">
        <f t="shared" si="111"/>
        <v>0</v>
      </c>
      <c r="V610" s="5">
        <f t="shared" si="112"/>
        <v>0</v>
      </c>
      <c r="W610" s="5">
        <f t="shared" si="114"/>
        <v>0</v>
      </c>
      <c r="X610" s="5">
        <f t="shared" si="115"/>
        <v>0</v>
      </c>
      <c r="Y610" s="3">
        <v>0.63900000000000001</v>
      </c>
      <c r="Z610" s="3">
        <v>0.47199999999999998</v>
      </c>
      <c r="AA610" s="3">
        <v>6.7000000000000004E-2</v>
      </c>
      <c r="AB610" s="3">
        <v>0.45800000000000002</v>
      </c>
      <c r="AC610" s="3">
        <v>0.5</v>
      </c>
      <c r="AD610" s="1" t="s">
        <v>254</v>
      </c>
      <c r="AE610" s="5">
        <f t="shared" si="116"/>
        <v>5</v>
      </c>
      <c r="AF610" s="5">
        <f t="shared" si="117"/>
        <v>16</v>
      </c>
      <c r="AG610">
        <v>147</v>
      </c>
      <c r="AH610">
        <v>8</v>
      </c>
      <c r="AI610">
        <v>1</v>
      </c>
      <c r="AJ610">
        <v>58</v>
      </c>
      <c r="AK610">
        <f t="shared" si="113"/>
        <v>89</v>
      </c>
      <c r="AL610">
        <v>43</v>
      </c>
      <c r="AM610">
        <v>15</v>
      </c>
      <c r="AN610">
        <v>6</v>
      </c>
      <c r="AO610" s="1" t="s">
        <v>96</v>
      </c>
    </row>
    <row r="611" spans="1:41" x14ac:dyDescent="0.35">
      <c r="A611" s="2">
        <v>41449</v>
      </c>
      <c r="B611" t="s">
        <v>103</v>
      </c>
      <c r="C611">
        <v>5</v>
      </c>
      <c r="D611" t="s">
        <v>104</v>
      </c>
      <c r="E611" t="s">
        <v>128</v>
      </c>
      <c r="F611">
        <v>1</v>
      </c>
      <c r="G611">
        <v>156</v>
      </c>
      <c r="H611">
        <v>1</v>
      </c>
      <c r="I611">
        <v>1</v>
      </c>
      <c r="J611" t="s">
        <v>203</v>
      </c>
      <c r="K611" t="s">
        <v>37</v>
      </c>
      <c r="L611" t="s">
        <v>936</v>
      </c>
      <c r="M611" s="1" t="s">
        <v>937</v>
      </c>
      <c r="N611">
        <v>2.66</v>
      </c>
      <c r="O611" s="3">
        <v>0.16400000000000001</v>
      </c>
      <c r="P611" s="3">
        <v>0</v>
      </c>
      <c r="Q611" s="3">
        <v>0.58899999999999997</v>
      </c>
      <c r="R611" s="3">
        <v>0.90700000000000003</v>
      </c>
      <c r="S611" s="3">
        <v>0.73299999999999998</v>
      </c>
      <c r="T611" s="1" t="s">
        <v>57</v>
      </c>
      <c r="U611" s="5">
        <f t="shared" si="111"/>
        <v>0</v>
      </c>
      <c r="V611" s="5">
        <f t="shared" si="112"/>
        <v>0</v>
      </c>
      <c r="W611" s="5">
        <f t="shared" si="114"/>
        <v>0</v>
      </c>
      <c r="X611" s="5">
        <f t="shared" si="115"/>
        <v>0</v>
      </c>
      <c r="Y611" s="3">
        <v>0.58799999999999997</v>
      </c>
      <c r="Z611" s="3">
        <v>0.438</v>
      </c>
      <c r="AA611" s="3">
        <v>6.6000000000000003E-2</v>
      </c>
      <c r="AB611" s="3">
        <v>0.35399999999999998</v>
      </c>
      <c r="AC611" s="3">
        <v>0.61499999999999999</v>
      </c>
      <c r="AD611" s="1" t="s">
        <v>938</v>
      </c>
      <c r="AE611" s="5">
        <f t="shared" si="116"/>
        <v>4</v>
      </c>
      <c r="AF611" s="5">
        <f t="shared" si="117"/>
        <v>18</v>
      </c>
      <c r="AG611">
        <v>194</v>
      </c>
      <c r="AH611">
        <v>12</v>
      </c>
      <c r="AI611">
        <v>0</v>
      </c>
      <c r="AJ611">
        <v>73</v>
      </c>
      <c r="AK611">
        <f t="shared" si="113"/>
        <v>121</v>
      </c>
      <c r="AL611">
        <v>43</v>
      </c>
      <c r="AM611">
        <v>30</v>
      </c>
      <c r="AN611">
        <v>8</v>
      </c>
      <c r="AO611" s="1" t="s">
        <v>900</v>
      </c>
    </row>
    <row r="612" spans="1:41" x14ac:dyDescent="0.35">
      <c r="A612" s="2">
        <v>41449</v>
      </c>
      <c r="B612" t="s">
        <v>103</v>
      </c>
      <c r="C612">
        <v>5</v>
      </c>
      <c r="D612" t="s">
        <v>104</v>
      </c>
      <c r="E612" t="s">
        <v>133</v>
      </c>
      <c r="F612">
        <v>1</v>
      </c>
      <c r="G612">
        <v>34</v>
      </c>
      <c r="H612">
        <v>1</v>
      </c>
      <c r="I612">
        <v>1</v>
      </c>
      <c r="K612" t="s">
        <v>37</v>
      </c>
      <c r="L612" t="s">
        <v>876</v>
      </c>
      <c r="M612" s="1" t="s">
        <v>549</v>
      </c>
      <c r="N612">
        <v>1.69</v>
      </c>
      <c r="O612" s="3">
        <v>5.7000000000000002E-2</v>
      </c>
      <c r="P612" s="3">
        <v>0</v>
      </c>
      <c r="Q612" s="3">
        <v>0.63200000000000001</v>
      </c>
      <c r="R612" s="3">
        <v>0.745</v>
      </c>
      <c r="S612" s="3">
        <v>0.81299999999999994</v>
      </c>
      <c r="T612" s="1" t="s">
        <v>179</v>
      </c>
      <c r="U612" s="5">
        <f t="shared" si="111"/>
        <v>3</v>
      </c>
      <c r="V612" s="5">
        <f t="shared" si="112"/>
        <v>3</v>
      </c>
      <c r="W612" s="5">
        <f t="shared" si="114"/>
        <v>3</v>
      </c>
      <c r="X612" s="5">
        <f t="shared" si="115"/>
        <v>3</v>
      </c>
      <c r="Y612" s="3">
        <v>0.55900000000000005</v>
      </c>
      <c r="Z612" s="3">
        <v>0.38900000000000001</v>
      </c>
      <c r="AA612" s="3">
        <v>2.8000000000000001E-2</v>
      </c>
      <c r="AB612" s="3">
        <v>0.29199999999999998</v>
      </c>
      <c r="AC612" s="3">
        <v>0.53500000000000003</v>
      </c>
      <c r="AD612" s="1" t="s">
        <v>353</v>
      </c>
      <c r="AE612" s="5">
        <f t="shared" si="116"/>
        <v>3</v>
      </c>
      <c r="AF612" s="5">
        <f t="shared" si="117"/>
        <v>11</v>
      </c>
      <c r="AG612">
        <v>195</v>
      </c>
      <c r="AH612">
        <v>5</v>
      </c>
      <c r="AI612">
        <v>0</v>
      </c>
      <c r="AJ612">
        <v>87</v>
      </c>
      <c r="AK612">
        <f t="shared" si="113"/>
        <v>108</v>
      </c>
      <c r="AL612">
        <v>55</v>
      </c>
      <c r="AM612">
        <v>32</v>
      </c>
      <c r="AN612">
        <v>3</v>
      </c>
      <c r="AO612" s="1" t="s">
        <v>556</v>
      </c>
    </row>
    <row r="613" spans="1:41" x14ac:dyDescent="0.35">
      <c r="A613" s="2">
        <v>41421</v>
      </c>
      <c r="B613" t="s">
        <v>138</v>
      </c>
      <c r="C613">
        <v>5</v>
      </c>
      <c r="D613" t="s">
        <v>139</v>
      </c>
      <c r="E613" t="s">
        <v>36</v>
      </c>
      <c r="F613">
        <v>1</v>
      </c>
      <c r="G613">
        <v>4</v>
      </c>
      <c r="H613">
        <v>0</v>
      </c>
      <c r="I613">
        <v>1</v>
      </c>
      <c r="J613">
        <v>3</v>
      </c>
      <c r="K613" t="s">
        <v>140</v>
      </c>
      <c r="L613" t="s">
        <v>37</v>
      </c>
      <c r="M613" s="1" t="s">
        <v>939</v>
      </c>
      <c r="N613">
        <v>0.82</v>
      </c>
      <c r="O613" s="3">
        <v>2.9000000000000001E-2</v>
      </c>
      <c r="P613" s="3">
        <v>1.0999999999999999E-2</v>
      </c>
      <c r="Q613" s="3">
        <v>0.67400000000000004</v>
      </c>
      <c r="R613" s="3">
        <v>0.64400000000000002</v>
      </c>
      <c r="S613" s="3">
        <v>0.52600000000000002</v>
      </c>
      <c r="T613" s="1" t="s">
        <v>940</v>
      </c>
      <c r="U613" s="5">
        <f t="shared" si="111"/>
        <v>8</v>
      </c>
      <c r="V613" s="5">
        <f t="shared" si="112"/>
        <v>16</v>
      </c>
      <c r="W613" s="5">
        <f t="shared" si="114"/>
        <v>8</v>
      </c>
      <c r="X613" s="5">
        <f t="shared" si="115"/>
        <v>16</v>
      </c>
      <c r="Y613" s="3">
        <v>0.47199999999999998</v>
      </c>
      <c r="Z613" s="3">
        <v>0.32500000000000001</v>
      </c>
      <c r="AA613" s="3">
        <v>3.7999999999999999E-2</v>
      </c>
      <c r="AB613" s="3">
        <v>0.28399999999999997</v>
      </c>
      <c r="AC613" s="3">
        <v>0.39700000000000002</v>
      </c>
      <c r="AD613" s="1" t="s">
        <v>117</v>
      </c>
      <c r="AE613" s="5">
        <f t="shared" si="116"/>
        <v>5</v>
      </c>
      <c r="AF613" s="5">
        <f t="shared" si="117"/>
        <v>9</v>
      </c>
      <c r="AG613">
        <v>335</v>
      </c>
      <c r="AH613">
        <v>5</v>
      </c>
      <c r="AI613">
        <v>2</v>
      </c>
      <c r="AJ613">
        <v>175</v>
      </c>
      <c r="AK613">
        <f t="shared" si="113"/>
        <v>160</v>
      </c>
      <c r="AL613">
        <v>118</v>
      </c>
      <c r="AM613">
        <v>57</v>
      </c>
      <c r="AN613">
        <v>6</v>
      </c>
      <c r="AO613" s="1" t="s">
        <v>941</v>
      </c>
    </row>
    <row r="614" spans="1:41" x14ac:dyDescent="0.35">
      <c r="A614" s="2">
        <v>41421</v>
      </c>
      <c r="B614" t="s">
        <v>138</v>
      </c>
      <c r="C614">
        <v>5</v>
      </c>
      <c r="D614" t="s">
        <v>139</v>
      </c>
      <c r="E614" t="s">
        <v>43</v>
      </c>
      <c r="F614">
        <v>1</v>
      </c>
      <c r="G614">
        <v>14</v>
      </c>
      <c r="H614">
        <v>1</v>
      </c>
      <c r="I614">
        <v>1</v>
      </c>
      <c r="J614">
        <v>12</v>
      </c>
      <c r="K614" t="s">
        <v>37</v>
      </c>
      <c r="L614" t="s">
        <v>934</v>
      </c>
      <c r="M614" s="1" t="s">
        <v>942</v>
      </c>
      <c r="N614">
        <v>2.2599999999999998</v>
      </c>
      <c r="O614" s="3">
        <v>0.14099999999999999</v>
      </c>
      <c r="P614" s="3">
        <v>0</v>
      </c>
      <c r="Q614" s="3">
        <v>0.64100000000000001</v>
      </c>
      <c r="R614" s="3">
        <v>0.82</v>
      </c>
      <c r="S614" s="3">
        <v>0.78600000000000003</v>
      </c>
      <c r="T614" s="1" t="s">
        <v>40</v>
      </c>
      <c r="U614" s="5">
        <f t="shared" si="111"/>
        <v>0</v>
      </c>
      <c r="V614" s="5">
        <f t="shared" si="112"/>
        <v>2</v>
      </c>
      <c r="W614" s="5">
        <f t="shared" si="114"/>
        <v>0</v>
      </c>
      <c r="X614" s="5">
        <f t="shared" si="115"/>
        <v>2</v>
      </c>
      <c r="Y614" s="3">
        <v>0.57999999999999996</v>
      </c>
      <c r="Z614" s="3">
        <v>0.434</v>
      </c>
      <c r="AA614" s="3">
        <v>3.3000000000000002E-2</v>
      </c>
      <c r="AB614" s="3">
        <v>0.34200000000000003</v>
      </c>
      <c r="AC614" s="3">
        <v>0.57099999999999995</v>
      </c>
      <c r="AD614" s="1" t="s">
        <v>288</v>
      </c>
      <c r="AE614" s="5">
        <f t="shared" si="116"/>
        <v>5</v>
      </c>
      <c r="AF614" s="5">
        <f t="shared" si="117"/>
        <v>12</v>
      </c>
      <c r="AG614">
        <v>200</v>
      </c>
      <c r="AH614">
        <v>11</v>
      </c>
      <c r="AI614">
        <v>0</v>
      </c>
      <c r="AJ614">
        <v>78</v>
      </c>
      <c r="AK614">
        <f t="shared" si="113"/>
        <v>122</v>
      </c>
      <c r="AL614">
        <v>50</v>
      </c>
      <c r="AM614">
        <v>28</v>
      </c>
      <c r="AN614">
        <v>4</v>
      </c>
      <c r="AO614" s="1" t="s">
        <v>648</v>
      </c>
    </row>
    <row r="615" spans="1:41" x14ac:dyDescent="0.35">
      <c r="A615" s="2">
        <v>41421</v>
      </c>
      <c r="B615" t="s">
        <v>138</v>
      </c>
      <c r="C615">
        <v>5</v>
      </c>
      <c r="D615" t="s">
        <v>139</v>
      </c>
      <c r="E615" t="s">
        <v>49</v>
      </c>
      <c r="F615">
        <v>1</v>
      </c>
      <c r="G615">
        <v>19</v>
      </c>
      <c r="H615">
        <v>1</v>
      </c>
      <c r="I615">
        <v>1</v>
      </c>
      <c r="J615">
        <v>16</v>
      </c>
      <c r="K615" t="s">
        <v>37</v>
      </c>
      <c r="L615" t="s">
        <v>428</v>
      </c>
      <c r="M615" s="1" t="s">
        <v>943</v>
      </c>
      <c r="N615">
        <v>1.03</v>
      </c>
      <c r="O615" s="3">
        <v>1.4E-2</v>
      </c>
      <c r="P615" s="3">
        <v>1.4E-2</v>
      </c>
      <c r="Q615" s="3">
        <v>0.745</v>
      </c>
      <c r="R615" s="3">
        <v>0.67600000000000005</v>
      </c>
      <c r="S615" s="3">
        <v>0.63900000000000001</v>
      </c>
      <c r="T615" s="1" t="s">
        <v>262</v>
      </c>
      <c r="U615" s="5">
        <f t="shared" si="111"/>
        <v>11</v>
      </c>
      <c r="V615" s="5">
        <f t="shared" si="112"/>
        <v>13</v>
      </c>
      <c r="W615" s="5">
        <f t="shared" si="114"/>
        <v>11</v>
      </c>
      <c r="X615" s="5">
        <f t="shared" si="115"/>
        <v>13</v>
      </c>
      <c r="Y615" s="3">
        <v>0.52100000000000002</v>
      </c>
      <c r="Z615" s="3">
        <v>0.34499999999999997</v>
      </c>
      <c r="AA615" s="3">
        <v>3.4000000000000002E-2</v>
      </c>
      <c r="AB615" s="3">
        <v>0.25</v>
      </c>
      <c r="AC615" s="3">
        <v>0.46200000000000002</v>
      </c>
      <c r="AD615" s="1" t="s">
        <v>52</v>
      </c>
      <c r="AE615" s="5">
        <f t="shared" si="116"/>
        <v>4</v>
      </c>
      <c r="AF615" s="5">
        <f t="shared" si="117"/>
        <v>8</v>
      </c>
      <c r="AG615">
        <v>257</v>
      </c>
      <c r="AH615">
        <v>2</v>
      </c>
      <c r="AI615">
        <v>2</v>
      </c>
      <c r="AJ615">
        <v>141</v>
      </c>
      <c r="AK615">
        <f t="shared" si="113"/>
        <v>116</v>
      </c>
      <c r="AL615">
        <v>105</v>
      </c>
      <c r="AM615">
        <v>36</v>
      </c>
      <c r="AN615">
        <v>4</v>
      </c>
      <c r="AO615" s="1" t="s">
        <v>944</v>
      </c>
    </row>
    <row r="616" spans="1:41" x14ac:dyDescent="0.35">
      <c r="A616" s="2">
        <v>41421</v>
      </c>
      <c r="B616" t="s">
        <v>138</v>
      </c>
      <c r="C616">
        <v>5</v>
      </c>
      <c r="D616" t="s">
        <v>139</v>
      </c>
      <c r="E616" t="s">
        <v>54</v>
      </c>
      <c r="F616">
        <v>1</v>
      </c>
      <c r="G616">
        <v>28</v>
      </c>
      <c r="H616">
        <v>1</v>
      </c>
      <c r="I616">
        <v>1</v>
      </c>
      <c r="J616">
        <v>26</v>
      </c>
      <c r="K616" t="s">
        <v>37</v>
      </c>
      <c r="L616" t="s">
        <v>460</v>
      </c>
      <c r="M616" s="1" t="s">
        <v>945</v>
      </c>
      <c r="N616">
        <v>1.87</v>
      </c>
      <c r="O616" s="3">
        <v>2.8000000000000001E-2</v>
      </c>
      <c r="P616" s="3">
        <v>0</v>
      </c>
      <c r="Q616" s="3">
        <v>0.67600000000000005</v>
      </c>
      <c r="R616" s="3">
        <v>0.81299999999999994</v>
      </c>
      <c r="S616" s="3">
        <v>0.56499999999999995</v>
      </c>
      <c r="T616" s="1" t="s">
        <v>76</v>
      </c>
      <c r="U616" s="5">
        <f t="shared" si="111"/>
        <v>4</v>
      </c>
      <c r="V616" s="5">
        <f t="shared" si="112"/>
        <v>5</v>
      </c>
      <c r="W616" s="5">
        <f t="shared" si="114"/>
        <v>4</v>
      </c>
      <c r="X616" s="5">
        <f t="shared" si="115"/>
        <v>5</v>
      </c>
      <c r="Y616" s="3">
        <v>0.60599999999999998</v>
      </c>
      <c r="Z616" s="3">
        <v>0.5</v>
      </c>
      <c r="AA616" s="3">
        <v>0</v>
      </c>
      <c r="AB616" s="3">
        <v>0.43099999999999999</v>
      </c>
      <c r="AC616" s="3">
        <v>0.65400000000000003</v>
      </c>
      <c r="AD616" s="1" t="s">
        <v>263</v>
      </c>
      <c r="AE616" s="5">
        <f t="shared" si="116"/>
        <v>7</v>
      </c>
      <c r="AF616" s="5">
        <f t="shared" si="117"/>
        <v>16</v>
      </c>
      <c r="AG616">
        <v>155</v>
      </c>
      <c r="AH616">
        <v>2</v>
      </c>
      <c r="AI616">
        <v>0</v>
      </c>
      <c r="AJ616">
        <v>71</v>
      </c>
      <c r="AK616">
        <f t="shared" si="113"/>
        <v>84</v>
      </c>
      <c r="AL616">
        <v>48</v>
      </c>
      <c r="AM616">
        <v>23</v>
      </c>
      <c r="AN616">
        <v>0</v>
      </c>
      <c r="AO616" s="1" t="s">
        <v>698</v>
      </c>
    </row>
    <row r="617" spans="1:41" x14ac:dyDescent="0.35">
      <c r="A617" s="2">
        <v>41421</v>
      </c>
      <c r="B617" t="s">
        <v>138</v>
      </c>
      <c r="C617">
        <v>5</v>
      </c>
      <c r="D617" t="s">
        <v>139</v>
      </c>
      <c r="E617" t="s">
        <v>128</v>
      </c>
      <c r="F617">
        <v>1</v>
      </c>
      <c r="G617">
        <v>83</v>
      </c>
      <c r="H617">
        <v>1</v>
      </c>
      <c r="I617">
        <v>1</v>
      </c>
      <c r="K617" t="s">
        <v>37</v>
      </c>
      <c r="L617" t="s">
        <v>946</v>
      </c>
      <c r="M617" s="1" t="s">
        <v>947</v>
      </c>
      <c r="N617">
        <v>1.84</v>
      </c>
      <c r="O617" s="3">
        <v>1.4999999999999999E-2</v>
      </c>
      <c r="P617" s="3">
        <v>2.9000000000000001E-2</v>
      </c>
      <c r="Q617" s="3">
        <v>0.72099999999999997</v>
      </c>
      <c r="R617" s="3">
        <v>0.77600000000000002</v>
      </c>
      <c r="S617" s="3">
        <v>0.52600000000000002</v>
      </c>
      <c r="T617" s="1" t="s">
        <v>84</v>
      </c>
      <c r="U617" s="5">
        <f t="shared" si="111"/>
        <v>1</v>
      </c>
      <c r="V617" s="5">
        <f t="shared" si="112"/>
        <v>1</v>
      </c>
      <c r="W617" s="5">
        <f t="shared" si="114"/>
        <v>1</v>
      </c>
      <c r="X617" s="5">
        <f t="shared" si="115"/>
        <v>1</v>
      </c>
      <c r="Y617" s="3">
        <v>0.61599999999999999</v>
      </c>
      <c r="Z617" s="3">
        <v>0.54200000000000004</v>
      </c>
      <c r="AA617" s="3">
        <v>1.2E-2</v>
      </c>
      <c r="AB617" s="3">
        <v>0.44700000000000001</v>
      </c>
      <c r="AC617" s="3">
        <v>0.66700000000000004</v>
      </c>
      <c r="AD617" s="1" t="s">
        <v>263</v>
      </c>
      <c r="AE617" s="5">
        <f t="shared" si="116"/>
        <v>7</v>
      </c>
      <c r="AF617" s="5">
        <f t="shared" si="117"/>
        <v>16</v>
      </c>
      <c r="AG617">
        <v>151</v>
      </c>
      <c r="AH617">
        <v>1</v>
      </c>
      <c r="AI617">
        <v>2</v>
      </c>
      <c r="AJ617">
        <v>68</v>
      </c>
      <c r="AK617">
        <f t="shared" si="113"/>
        <v>83</v>
      </c>
      <c r="AL617">
        <v>49</v>
      </c>
      <c r="AM617">
        <v>19</v>
      </c>
      <c r="AN617">
        <v>1</v>
      </c>
      <c r="AO617" s="1" t="s">
        <v>96</v>
      </c>
    </row>
    <row r="618" spans="1:41" x14ac:dyDescent="0.35">
      <c r="A618" s="2">
        <v>41421</v>
      </c>
      <c r="B618" t="s">
        <v>138</v>
      </c>
      <c r="C618">
        <v>5</v>
      </c>
      <c r="D618" t="s">
        <v>139</v>
      </c>
      <c r="E618" t="s">
        <v>133</v>
      </c>
      <c r="F618">
        <v>1</v>
      </c>
      <c r="G618">
        <v>58</v>
      </c>
      <c r="H618">
        <v>1</v>
      </c>
      <c r="I618">
        <v>1</v>
      </c>
      <c r="K618" t="s">
        <v>37</v>
      </c>
      <c r="L618" t="s">
        <v>473</v>
      </c>
      <c r="M618" s="1" t="s">
        <v>948</v>
      </c>
      <c r="N618">
        <v>1.32</v>
      </c>
      <c r="O618" s="3">
        <v>0.05</v>
      </c>
      <c r="P618" s="3">
        <v>0</v>
      </c>
      <c r="Q618" s="3">
        <v>0.69299999999999995</v>
      </c>
      <c r="R618" s="3">
        <v>0.75700000000000001</v>
      </c>
      <c r="S618" s="3">
        <v>0.64500000000000002</v>
      </c>
      <c r="T618" s="1" t="s">
        <v>70</v>
      </c>
      <c r="U618" s="5">
        <f t="shared" si="111"/>
        <v>1</v>
      </c>
      <c r="V618" s="5">
        <f t="shared" si="112"/>
        <v>2</v>
      </c>
      <c r="W618" s="5">
        <f t="shared" si="114"/>
        <v>1</v>
      </c>
      <c r="X618" s="5">
        <f t="shared" si="115"/>
        <v>2</v>
      </c>
      <c r="Y618" s="3">
        <v>0.53500000000000003</v>
      </c>
      <c r="Z618" s="3">
        <v>0.36599999999999999</v>
      </c>
      <c r="AA618" s="3">
        <v>6.3E-2</v>
      </c>
      <c r="AB618" s="3">
        <v>0.32400000000000001</v>
      </c>
      <c r="AC618" s="3">
        <v>0.432</v>
      </c>
      <c r="AD618" s="1" t="s">
        <v>353</v>
      </c>
      <c r="AE618" s="5">
        <f t="shared" si="116"/>
        <v>3</v>
      </c>
      <c r="AF618" s="5">
        <f t="shared" si="117"/>
        <v>11</v>
      </c>
      <c r="AG618">
        <v>213</v>
      </c>
      <c r="AH618">
        <v>5</v>
      </c>
      <c r="AI618">
        <v>0</v>
      </c>
      <c r="AJ618">
        <v>101</v>
      </c>
      <c r="AK618">
        <f t="shared" si="113"/>
        <v>112</v>
      </c>
      <c r="AL618">
        <v>70</v>
      </c>
      <c r="AM618">
        <v>31</v>
      </c>
      <c r="AN618">
        <v>7</v>
      </c>
      <c r="AO618" s="1" t="s">
        <v>648</v>
      </c>
    </row>
    <row r="619" spans="1:41" x14ac:dyDescent="0.35">
      <c r="A619" s="2">
        <v>41406</v>
      </c>
      <c r="B619" t="s">
        <v>150</v>
      </c>
      <c r="C619">
        <v>3</v>
      </c>
      <c r="D619" t="s">
        <v>139</v>
      </c>
      <c r="E619" t="s">
        <v>43</v>
      </c>
      <c r="F619">
        <v>1</v>
      </c>
      <c r="G619">
        <v>6</v>
      </c>
      <c r="H619">
        <v>0</v>
      </c>
      <c r="I619">
        <v>1</v>
      </c>
      <c r="J619">
        <v>6</v>
      </c>
      <c r="K619" t="s">
        <v>645</v>
      </c>
      <c r="L619" t="s">
        <v>37</v>
      </c>
      <c r="M619" s="1" t="s">
        <v>949</v>
      </c>
      <c r="N619">
        <v>1.03</v>
      </c>
      <c r="O619" s="3">
        <v>8.8999999999999996E-2</v>
      </c>
      <c r="P619" s="3">
        <v>1.0999999999999999E-2</v>
      </c>
      <c r="Q619" s="3">
        <v>0.68899999999999995</v>
      </c>
      <c r="R619" s="3">
        <v>0.69399999999999995</v>
      </c>
      <c r="S619" s="3">
        <v>0.53600000000000003</v>
      </c>
      <c r="T619" s="1" t="s">
        <v>63</v>
      </c>
      <c r="U619" s="5">
        <f t="shared" si="111"/>
        <v>2</v>
      </c>
      <c r="V619" s="5">
        <f t="shared" si="112"/>
        <v>5</v>
      </c>
      <c r="W619" s="5">
        <f t="shared" si="114"/>
        <v>2</v>
      </c>
      <c r="X619" s="5">
        <f t="shared" si="115"/>
        <v>5</v>
      </c>
      <c r="Y619" s="3">
        <v>0.495</v>
      </c>
      <c r="Z619" s="3">
        <v>0.36799999999999999</v>
      </c>
      <c r="AA619" s="3">
        <v>8.5000000000000006E-2</v>
      </c>
      <c r="AB619" s="3">
        <v>0.20899999999999999</v>
      </c>
      <c r="AC619" s="3">
        <v>0.64100000000000001</v>
      </c>
      <c r="AD619" s="1" t="s">
        <v>222</v>
      </c>
      <c r="AE619" s="5">
        <f t="shared" si="116"/>
        <v>3</v>
      </c>
      <c r="AF619" s="5">
        <f t="shared" si="117"/>
        <v>6</v>
      </c>
      <c r="AG619">
        <v>196</v>
      </c>
      <c r="AH619">
        <v>8</v>
      </c>
      <c r="AI619">
        <v>1</v>
      </c>
      <c r="AJ619">
        <v>90</v>
      </c>
      <c r="AK619">
        <f t="shared" si="113"/>
        <v>106</v>
      </c>
      <c r="AL619">
        <v>62</v>
      </c>
      <c r="AM619">
        <v>28</v>
      </c>
      <c r="AN619">
        <v>9</v>
      </c>
      <c r="AO619" s="1" t="s">
        <v>522</v>
      </c>
    </row>
    <row r="620" spans="1:41" x14ac:dyDescent="0.35">
      <c r="A620" s="2">
        <v>41406</v>
      </c>
      <c r="B620" t="s">
        <v>150</v>
      </c>
      <c r="C620">
        <v>3</v>
      </c>
      <c r="D620" t="s">
        <v>139</v>
      </c>
      <c r="E620" t="s">
        <v>49</v>
      </c>
      <c r="F620">
        <v>1</v>
      </c>
      <c r="G620">
        <v>23</v>
      </c>
      <c r="H620">
        <v>1</v>
      </c>
      <c r="I620">
        <v>1</v>
      </c>
      <c r="K620" t="s">
        <v>37</v>
      </c>
      <c r="L620" t="s">
        <v>622</v>
      </c>
      <c r="M620" s="1" t="s">
        <v>665</v>
      </c>
      <c r="N620">
        <v>1.56</v>
      </c>
      <c r="O620" s="3">
        <v>9.0999999999999998E-2</v>
      </c>
      <c r="P620" s="3">
        <v>3.5999999999999997E-2</v>
      </c>
      <c r="Q620" s="3">
        <v>0.69099999999999995</v>
      </c>
      <c r="R620" s="3">
        <v>0.78900000000000003</v>
      </c>
      <c r="S620" s="3">
        <v>0.58799999999999997</v>
      </c>
      <c r="T620" s="1" t="s">
        <v>179</v>
      </c>
      <c r="U620" s="5">
        <f t="shared" si="111"/>
        <v>3</v>
      </c>
      <c r="V620" s="5">
        <f t="shared" si="112"/>
        <v>3</v>
      </c>
      <c r="W620" s="5">
        <f t="shared" si="114"/>
        <v>3</v>
      </c>
      <c r="X620" s="5">
        <f t="shared" si="115"/>
        <v>3</v>
      </c>
      <c r="Y620" s="3">
        <v>0.58799999999999997</v>
      </c>
      <c r="Z620" s="3">
        <v>0.42599999999999999</v>
      </c>
      <c r="AA620" s="3">
        <v>8.5000000000000006E-2</v>
      </c>
      <c r="AB620" s="3">
        <v>0.46200000000000002</v>
      </c>
      <c r="AC620" s="3">
        <v>0.38100000000000001</v>
      </c>
      <c r="AD620" s="1" t="s">
        <v>222</v>
      </c>
      <c r="AE620" s="5">
        <f t="shared" si="116"/>
        <v>3</v>
      </c>
      <c r="AF620" s="5">
        <f t="shared" si="117"/>
        <v>6</v>
      </c>
      <c r="AG620">
        <v>102</v>
      </c>
      <c r="AH620">
        <v>5</v>
      </c>
      <c r="AI620">
        <v>2</v>
      </c>
      <c r="AJ620">
        <v>55</v>
      </c>
      <c r="AK620">
        <f t="shared" si="113"/>
        <v>47</v>
      </c>
      <c r="AL620">
        <v>38</v>
      </c>
      <c r="AM620">
        <v>17</v>
      </c>
      <c r="AN620">
        <v>4</v>
      </c>
      <c r="AO620" s="1" t="s">
        <v>81</v>
      </c>
    </row>
    <row r="621" spans="1:41" x14ac:dyDescent="0.35">
      <c r="A621" s="2">
        <v>41406</v>
      </c>
      <c r="B621" t="s">
        <v>150</v>
      </c>
      <c r="C621">
        <v>3</v>
      </c>
      <c r="D621" t="s">
        <v>139</v>
      </c>
      <c r="E621" t="s">
        <v>54</v>
      </c>
      <c r="F621">
        <v>1</v>
      </c>
      <c r="G621">
        <v>89</v>
      </c>
      <c r="H621">
        <v>1</v>
      </c>
      <c r="I621">
        <v>1</v>
      </c>
      <c r="J621" t="s">
        <v>203</v>
      </c>
      <c r="K621" t="s">
        <v>37</v>
      </c>
      <c r="L621" t="s">
        <v>874</v>
      </c>
      <c r="M621" s="1" t="s">
        <v>771</v>
      </c>
      <c r="N621">
        <v>1.86</v>
      </c>
      <c r="O621" s="3">
        <v>5.8000000000000003E-2</v>
      </c>
      <c r="P621" s="3">
        <v>0</v>
      </c>
      <c r="Q621" s="3">
        <v>0.76900000000000002</v>
      </c>
      <c r="R621" s="3">
        <v>0.75</v>
      </c>
      <c r="S621" s="3">
        <v>0.66700000000000004</v>
      </c>
      <c r="T621" s="1" t="s">
        <v>76</v>
      </c>
      <c r="U621" s="5">
        <f t="shared" si="111"/>
        <v>4</v>
      </c>
      <c r="V621" s="5">
        <f t="shared" si="112"/>
        <v>5</v>
      </c>
      <c r="W621" s="5">
        <f t="shared" si="114"/>
        <v>4</v>
      </c>
      <c r="X621" s="5">
        <f t="shared" si="115"/>
        <v>5</v>
      </c>
      <c r="Y621" s="3">
        <v>0.61099999999999999</v>
      </c>
      <c r="Z621" s="3">
        <v>0.5</v>
      </c>
      <c r="AA621" s="3">
        <v>1.7999999999999999E-2</v>
      </c>
      <c r="AB621" s="3">
        <v>0.46899999999999997</v>
      </c>
      <c r="AC621" s="3">
        <v>0.54200000000000004</v>
      </c>
      <c r="AD621" s="1" t="s">
        <v>200</v>
      </c>
      <c r="AE621" s="5">
        <f t="shared" si="116"/>
        <v>4</v>
      </c>
      <c r="AF621" s="5">
        <f t="shared" si="117"/>
        <v>11</v>
      </c>
      <c r="AG621">
        <v>108</v>
      </c>
      <c r="AH621">
        <v>3</v>
      </c>
      <c r="AI621">
        <v>0</v>
      </c>
      <c r="AJ621">
        <v>52</v>
      </c>
      <c r="AK621">
        <f t="shared" si="113"/>
        <v>56</v>
      </c>
      <c r="AL621">
        <v>40</v>
      </c>
      <c r="AM621">
        <v>12</v>
      </c>
      <c r="AN621">
        <v>1</v>
      </c>
      <c r="AO621" s="1" t="s">
        <v>77</v>
      </c>
    </row>
    <row r="622" spans="1:41" x14ac:dyDescent="0.35">
      <c r="A622" s="2">
        <v>41399</v>
      </c>
      <c r="B622" t="s">
        <v>167</v>
      </c>
      <c r="C622">
        <v>3</v>
      </c>
      <c r="D622" t="s">
        <v>139</v>
      </c>
      <c r="E622" t="s">
        <v>54</v>
      </c>
      <c r="F622">
        <v>1</v>
      </c>
      <c r="G622">
        <v>28</v>
      </c>
      <c r="H622">
        <v>0</v>
      </c>
      <c r="I622">
        <v>1</v>
      </c>
      <c r="K622" t="s">
        <v>460</v>
      </c>
      <c r="L622" t="s">
        <v>37</v>
      </c>
      <c r="M622" s="1" t="s">
        <v>950</v>
      </c>
      <c r="N622">
        <v>1</v>
      </c>
      <c r="O622" s="3">
        <v>0.04</v>
      </c>
      <c r="P622" s="3">
        <v>0</v>
      </c>
      <c r="Q622" s="3">
        <v>0.72</v>
      </c>
      <c r="R622" s="3">
        <v>0.65600000000000003</v>
      </c>
      <c r="S622" s="3">
        <v>0.57099999999999995</v>
      </c>
      <c r="T622" s="1" t="s">
        <v>319</v>
      </c>
      <c r="U622" s="5">
        <f t="shared" si="111"/>
        <v>7</v>
      </c>
      <c r="V622" s="5">
        <f t="shared" si="112"/>
        <v>11</v>
      </c>
      <c r="W622" s="5">
        <f t="shared" si="114"/>
        <v>7</v>
      </c>
      <c r="X622" s="5">
        <f t="shared" si="115"/>
        <v>11</v>
      </c>
      <c r="Y622" s="3">
        <v>0.496</v>
      </c>
      <c r="Z622" s="3">
        <v>0.36599999999999999</v>
      </c>
      <c r="AA622" s="3">
        <v>9.9000000000000005E-2</v>
      </c>
      <c r="AB622" s="3">
        <v>0.27100000000000002</v>
      </c>
      <c r="AC622" s="3">
        <v>0.47499999999999998</v>
      </c>
      <c r="AD622" s="1" t="s">
        <v>907</v>
      </c>
      <c r="AE622" s="5">
        <f t="shared" si="116"/>
        <v>2</v>
      </c>
      <c r="AF622" s="5">
        <f t="shared" si="117"/>
        <v>12</v>
      </c>
      <c r="AG622">
        <v>256</v>
      </c>
      <c r="AH622">
        <v>5</v>
      </c>
      <c r="AI622">
        <v>0</v>
      </c>
      <c r="AJ622">
        <v>125</v>
      </c>
      <c r="AK622">
        <f t="shared" si="113"/>
        <v>131</v>
      </c>
      <c r="AL622">
        <v>90</v>
      </c>
      <c r="AM622">
        <v>35</v>
      </c>
      <c r="AN622">
        <v>13</v>
      </c>
      <c r="AO622" s="1" t="s">
        <v>951</v>
      </c>
    </row>
    <row r="623" spans="1:41" x14ac:dyDescent="0.35">
      <c r="A623" s="2">
        <v>41378</v>
      </c>
      <c r="B623" t="s">
        <v>196</v>
      </c>
      <c r="C623">
        <v>3</v>
      </c>
      <c r="D623" t="s">
        <v>139</v>
      </c>
      <c r="E623" t="s">
        <v>61</v>
      </c>
      <c r="F623">
        <v>1</v>
      </c>
      <c r="G623">
        <v>5</v>
      </c>
      <c r="H623">
        <v>1</v>
      </c>
      <c r="I623">
        <v>1</v>
      </c>
      <c r="J623">
        <v>3</v>
      </c>
      <c r="K623" t="s">
        <v>37</v>
      </c>
      <c r="L623" t="s">
        <v>140</v>
      </c>
      <c r="M623" s="1" t="s">
        <v>952</v>
      </c>
      <c r="N623">
        <v>1.36</v>
      </c>
      <c r="O623" s="3">
        <v>3.3000000000000002E-2</v>
      </c>
      <c r="P623" s="3">
        <v>0</v>
      </c>
      <c r="Q623" s="3">
        <v>0.623</v>
      </c>
      <c r="R623" s="3">
        <v>0.63200000000000001</v>
      </c>
      <c r="S623" s="3">
        <v>0.60899999999999999</v>
      </c>
      <c r="T623" s="1" t="s">
        <v>222</v>
      </c>
      <c r="U623" s="5">
        <f t="shared" si="111"/>
        <v>3</v>
      </c>
      <c r="V623" s="5">
        <f t="shared" si="112"/>
        <v>6</v>
      </c>
      <c r="W623" s="5">
        <f t="shared" si="114"/>
        <v>3</v>
      </c>
      <c r="X623" s="5">
        <f t="shared" si="115"/>
        <v>6</v>
      </c>
      <c r="Y623" s="3">
        <v>0.56100000000000005</v>
      </c>
      <c r="Z623" s="3">
        <v>0.51300000000000001</v>
      </c>
      <c r="AA623" s="3">
        <v>2.5999999999999999E-2</v>
      </c>
      <c r="AB623" s="3">
        <v>0.44600000000000001</v>
      </c>
      <c r="AC623" s="3">
        <v>0.68200000000000005</v>
      </c>
      <c r="AD623" s="1" t="s">
        <v>288</v>
      </c>
      <c r="AE623" s="5">
        <f t="shared" si="116"/>
        <v>5</v>
      </c>
      <c r="AF623" s="5">
        <f t="shared" si="117"/>
        <v>12</v>
      </c>
      <c r="AG623">
        <v>139</v>
      </c>
      <c r="AH623">
        <v>2</v>
      </c>
      <c r="AI623">
        <v>0</v>
      </c>
      <c r="AJ623">
        <v>61</v>
      </c>
      <c r="AK623">
        <f t="shared" si="113"/>
        <v>78</v>
      </c>
      <c r="AL623">
        <v>38</v>
      </c>
      <c r="AM623">
        <v>23</v>
      </c>
      <c r="AN623">
        <v>2</v>
      </c>
      <c r="AO623" s="1" t="s">
        <v>488</v>
      </c>
    </row>
    <row r="624" spans="1:41" x14ac:dyDescent="0.35">
      <c r="A624" s="2">
        <v>41378</v>
      </c>
      <c r="B624" t="s">
        <v>196</v>
      </c>
      <c r="C624">
        <v>3</v>
      </c>
      <c r="D624" t="s">
        <v>139</v>
      </c>
      <c r="E624" t="s">
        <v>36</v>
      </c>
      <c r="F624">
        <v>1</v>
      </c>
      <c r="G624">
        <v>32</v>
      </c>
      <c r="H624">
        <v>1</v>
      </c>
      <c r="I624">
        <v>1</v>
      </c>
      <c r="K624" t="s">
        <v>37</v>
      </c>
      <c r="L624" t="s">
        <v>703</v>
      </c>
      <c r="M624" s="1" t="s">
        <v>233</v>
      </c>
      <c r="N624">
        <v>2.75</v>
      </c>
      <c r="O624" s="3">
        <v>7.4999999999999997E-2</v>
      </c>
      <c r="P624" s="3">
        <v>0</v>
      </c>
      <c r="Q624" s="3">
        <v>0.7</v>
      </c>
      <c r="R624" s="3">
        <v>0.82099999999999995</v>
      </c>
      <c r="S624" s="3">
        <v>0.75</v>
      </c>
      <c r="T624" s="1" t="s">
        <v>57</v>
      </c>
      <c r="U624" s="5">
        <f t="shared" si="111"/>
        <v>0</v>
      </c>
      <c r="V624" s="5">
        <f t="shared" si="112"/>
        <v>0</v>
      </c>
      <c r="W624" s="5">
        <f t="shared" si="114"/>
        <v>0</v>
      </c>
      <c r="X624" s="5">
        <f t="shared" si="115"/>
        <v>0</v>
      </c>
      <c r="Y624" s="3">
        <v>0.67500000000000004</v>
      </c>
      <c r="Z624" s="3">
        <v>0.55000000000000004</v>
      </c>
      <c r="AA624" s="3">
        <v>2.5000000000000001E-2</v>
      </c>
      <c r="AB624" s="3">
        <v>0.35</v>
      </c>
      <c r="AC624" s="3">
        <v>0.75</v>
      </c>
      <c r="AD624" s="1" t="s">
        <v>136</v>
      </c>
      <c r="AE624" s="5">
        <f t="shared" si="116"/>
        <v>4</v>
      </c>
      <c r="AF624" s="5">
        <f t="shared" si="117"/>
        <v>6</v>
      </c>
      <c r="AG624">
        <v>80</v>
      </c>
      <c r="AH624">
        <v>3</v>
      </c>
      <c r="AI624">
        <v>0</v>
      </c>
      <c r="AJ624">
        <v>40</v>
      </c>
      <c r="AK624">
        <f t="shared" si="113"/>
        <v>40</v>
      </c>
      <c r="AL624">
        <v>28</v>
      </c>
      <c r="AM624">
        <v>12</v>
      </c>
      <c r="AN624">
        <v>1</v>
      </c>
      <c r="AO624" s="1" t="s">
        <v>542</v>
      </c>
    </row>
    <row r="625" spans="1:41" x14ac:dyDescent="0.35">
      <c r="A625" s="2">
        <v>41378</v>
      </c>
      <c r="B625" t="s">
        <v>196</v>
      </c>
      <c r="C625">
        <v>3</v>
      </c>
      <c r="D625" t="s">
        <v>139</v>
      </c>
      <c r="E625" t="s">
        <v>43</v>
      </c>
      <c r="F625">
        <v>1</v>
      </c>
      <c r="G625">
        <v>49</v>
      </c>
      <c r="H625">
        <v>1</v>
      </c>
      <c r="I625">
        <v>1</v>
      </c>
      <c r="K625" t="s">
        <v>37</v>
      </c>
      <c r="L625" t="s">
        <v>800</v>
      </c>
      <c r="M625" s="1" t="s">
        <v>69</v>
      </c>
      <c r="N625">
        <v>1.34</v>
      </c>
      <c r="O625" s="3">
        <v>0.02</v>
      </c>
      <c r="P625" s="3">
        <v>0</v>
      </c>
      <c r="Q625" s="3">
        <v>0.54</v>
      </c>
      <c r="R625" s="3">
        <v>0.70399999999999996</v>
      </c>
      <c r="S625" s="3">
        <v>0.47799999999999998</v>
      </c>
      <c r="T625" s="1" t="s">
        <v>112</v>
      </c>
      <c r="U625" s="5">
        <f t="shared" si="111"/>
        <v>1</v>
      </c>
      <c r="V625" s="5">
        <f t="shared" si="112"/>
        <v>4</v>
      </c>
      <c r="W625" s="5">
        <f t="shared" si="114"/>
        <v>1</v>
      </c>
      <c r="X625" s="5">
        <f t="shared" si="115"/>
        <v>4</v>
      </c>
      <c r="Y625" s="3">
        <v>0.56399999999999995</v>
      </c>
      <c r="Z625" s="3">
        <v>0.53700000000000003</v>
      </c>
      <c r="AA625" s="3">
        <v>1.4999999999999999E-2</v>
      </c>
      <c r="AB625" s="3">
        <v>0.442</v>
      </c>
      <c r="AC625" s="3">
        <v>0.70799999999999996</v>
      </c>
      <c r="AD625" s="1" t="s">
        <v>267</v>
      </c>
      <c r="AE625" s="5">
        <f t="shared" si="116"/>
        <v>6</v>
      </c>
      <c r="AF625" s="5">
        <f t="shared" si="117"/>
        <v>10</v>
      </c>
      <c r="AG625">
        <v>117</v>
      </c>
      <c r="AH625">
        <v>1</v>
      </c>
      <c r="AI625">
        <v>0</v>
      </c>
      <c r="AJ625">
        <v>50</v>
      </c>
      <c r="AK625">
        <f t="shared" si="113"/>
        <v>67</v>
      </c>
      <c r="AL625">
        <v>27</v>
      </c>
      <c r="AM625">
        <v>23</v>
      </c>
      <c r="AN625">
        <v>1</v>
      </c>
      <c r="AO625" s="1" t="s">
        <v>426</v>
      </c>
    </row>
    <row r="626" spans="1:41" x14ac:dyDescent="0.35">
      <c r="A626" s="2">
        <v>41378</v>
      </c>
      <c r="B626" t="s">
        <v>196</v>
      </c>
      <c r="C626">
        <v>3</v>
      </c>
      <c r="D626" t="s">
        <v>139</v>
      </c>
      <c r="E626" t="s">
        <v>49</v>
      </c>
      <c r="F626">
        <v>1</v>
      </c>
      <c r="G626">
        <v>20</v>
      </c>
      <c r="H626">
        <v>1</v>
      </c>
      <c r="I626">
        <v>1</v>
      </c>
      <c r="J626">
        <v>14</v>
      </c>
      <c r="K626" t="s">
        <v>37</v>
      </c>
      <c r="L626" t="s">
        <v>925</v>
      </c>
      <c r="M626" s="1" t="s">
        <v>953</v>
      </c>
      <c r="N626">
        <v>1.2</v>
      </c>
      <c r="O626" s="3">
        <v>6.5000000000000002E-2</v>
      </c>
      <c r="P626" s="3">
        <v>3.9E-2</v>
      </c>
      <c r="Q626" s="3">
        <v>0.66200000000000003</v>
      </c>
      <c r="R626" s="3">
        <v>0.66700000000000004</v>
      </c>
      <c r="S626" s="3">
        <v>0.38500000000000001</v>
      </c>
      <c r="T626" s="1" t="s">
        <v>41</v>
      </c>
      <c r="U626" s="5">
        <f t="shared" si="111"/>
        <v>2</v>
      </c>
      <c r="V626" s="5">
        <f t="shared" si="112"/>
        <v>6</v>
      </c>
      <c r="W626" s="5">
        <f t="shared" si="114"/>
        <v>2</v>
      </c>
      <c r="X626" s="5">
        <f t="shared" si="115"/>
        <v>6</v>
      </c>
      <c r="Y626" s="3">
        <v>0.54200000000000004</v>
      </c>
      <c r="Z626" s="3">
        <v>0.51300000000000001</v>
      </c>
      <c r="AA626" s="3">
        <v>0</v>
      </c>
      <c r="AB626" s="3">
        <v>0.52800000000000002</v>
      </c>
      <c r="AC626" s="3">
        <v>0.48</v>
      </c>
      <c r="AD626" s="1" t="s">
        <v>319</v>
      </c>
      <c r="AE626" s="5">
        <f t="shared" si="116"/>
        <v>7</v>
      </c>
      <c r="AF626" s="5">
        <f t="shared" si="117"/>
        <v>11</v>
      </c>
      <c r="AG626">
        <v>155</v>
      </c>
      <c r="AH626">
        <v>5</v>
      </c>
      <c r="AI626">
        <v>3</v>
      </c>
      <c r="AJ626">
        <v>77</v>
      </c>
      <c r="AK626">
        <f t="shared" si="113"/>
        <v>78</v>
      </c>
      <c r="AL626">
        <v>51</v>
      </c>
      <c r="AM626">
        <v>26</v>
      </c>
      <c r="AN626">
        <v>0</v>
      </c>
      <c r="AO626" s="1" t="s">
        <v>469</v>
      </c>
    </row>
    <row r="627" spans="1:41" x14ac:dyDescent="0.35">
      <c r="A627" s="2">
        <v>41378</v>
      </c>
      <c r="B627" t="s">
        <v>196</v>
      </c>
      <c r="C627">
        <v>3</v>
      </c>
      <c r="D627" t="s">
        <v>139</v>
      </c>
      <c r="E627" t="s">
        <v>54</v>
      </c>
      <c r="F627">
        <v>1</v>
      </c>
      <c r="G627">
        <v>27</v>
      </c>
      <c r="H627">
        <v>1</v>
      </c>
      <c r="I627">
        <v>1</v>
      </c>
      <c r="K627" t="s">
        <v>37</v>
      </c>
      <c r="L627" t="s">
        <v>710</v>
      </c>
      <c r="M627" s="1" t="s">
        <v>954</v>
      </c>
      <c r="N627">
        <v>1.29</v>
      </c>
      <c r="O627" s="3">
        <v>4.7E-2</v>
      </c>
      <c r="P627" s="3">
        <v>3.5000000000000003E-2</v>
      </c>
      <c r="Q627" s="3">
        <v>0.54700000000000004</v>
      </c>
      <c r="R627" s="3">
        <v>0.70199999999999996</v>
      </c>
      <c r="S627" s="3">
        <v>0.56399999999999995</v>
      </c>
      <c r="T627" s="1" t="s">
        <v>222</v>
      </c>
      <c r="U627" s="5">
        <f t="shared" si="111"/>
        <v>3</v>
      </c>
      <c r="V627" s="5">
        <f t="shared" si="112"/>
        <v>6</v>
      </c>
      <c r="W627" s="5">
        <f t="shared" si="114"/>
        <v>3</v>
      </c>
      <c r="X627" s="5">
        <f t="shared" si="115"/>
        <v>6</v>
      </c>
      <c r="Y627" s="3">
        <v>0.55200000000000005</v>
      </c>
      <c r="Z627" s="3">
        <v>0.46600000000000003</v>
      </c>
      <c r="AA627" s="3">
        <v>3.4000000000000002E-2</v>
      </c>
      <c r="AB627" s="3">
        <v>0.375</v>
      </c>
      <c r="AC627" s="3">
        <v>0.57499999999999996</v>
      </c>
      <c r="AD627" s="1" t="s">
        <v>234</v>
      </c>
      <c r="AE627" s="5">
        <f t="shared" si="116"/>
        <v>5</v>
      </c>
      <c r="AF627" s="5">
        <f t="shared" si="117"/>
        <v>10</v>
      </c>
      <c r="AG627">
        <v>174</v>
      </c>
      <c r="AH627">
        <v>4</v>
      </c>
      <c r="AI627">
        <v>3</v>
      </c>
      <c r="AJ627">
        <v>86</v>
      </c>
      <c r="AK627">
        <f t="shared" si="113"/>
        <v>88</v>
      </c>
      <c r="AL627">
        <v>47</v>
      </c>
      <c r="AM627">
        <v>39</v>
      </c>
      <c r="AN627">
        <v>3</v>
      </c>
      <c r="AO627" s="1" t="s">
        <v>238</v>
      </c>
    </row>
    <row r="628" spans="1:41" x14ac:dyDescent="0.35">
      <c r="A628" s="2">
        <v>41369</v>
      </c>
      <c r="B628" t="s">
        <v>955</v>
      </c>
      <c r="C628">
        <v>3</v>
      </c>
      <c r="D628" t="s">
        <v>35</v>
      </c>
      <c r="E628" t="s">
        <v>98</v>
      </c>
      <c r="F628">
        <v>1</v>
      </c>
      <c r="G628">
        <v>23</v>
      </c>
      <c r="H628">
        <v>1</v>
      </c>
      <c r="K628" t="s">
        <v>37</v>
      </c>
      <c r="L628" t="s">
        <v>470</v>
      </c>
      <c r="M628" s="1" t="s">
        <v>956</v>
      </c>
      <c r="U628" s="5">
        <f t="shared" si="111"/>
        <v>0</v>
      </c>
      <c r="V628" s="5">
        <f t="shared" si="112"/>
        <v>0</v>
      </c>
      <c r="AK628">
        <f t="shared" si="113"/>
        <v>0</v>
      </c>
    </row>
    <row r="629" spans="1:41" x14ac:dyDescent="0.35">
      <c r="A629" s="2">
        <v>41369</v>
      </c>
      <c r="B629" t="s">
        <v>955</v>
      </c>
      <c r="C629">
        <v>3</v>
      </c>
      <c r="D629" t="s">
        <v>35</v>
      </c>
      <c r="E629" t="s">
        <v>98</v>
      </c>
      <c r="F629">
        <v>1</v>
      </c>
      <c r="G629">
        <v>20</v>
      </c>
      <c r="H629">
        <v>1</v>
      </c>
      <c r="K629" t="s">
        <v>37</v>
      </c>
      <c r="L629" t="s">
        <v>491</v>
      </c>
      <c r="M629" s="1" t="s">
        <v>957</v>
      </c>
      <c r="U629" s="5">
        <f t="shared" si="111"/>
        <v>0</v>
      </c>
      <c r="V629" s="5">
        <f t="shared" si="112"/>
        <v>0</v>
      </c>
      <c r="AK629">
        <f t="shared" si="113"/>
        <v>0</v>
      </c>
    </row>
    <row r="630" spans="1:41" x14ac:dyDescent="0.35">
      <c r="A630" s="2">
        <v>41353</v>
      </c>
      <c r="B630" t="s">
        <v>529</v>
      </c>
      <c r="C630">
        <v>3</v>
      </c>
      <c r="D630" t="s">
        <v>35</v>
      </c>
      <c r="E630" t="s">
        <v>49</v>
      </c>
      <c r="F630">
        <v>1</v>
      </c>
      <c r="G630">
        <v>18</v>
      </c>
      <c r="H630">
        <v>0</v>
      </c>
      <c r="I630">
        <v>1</v>
      </c>
      <c r="J630">
        <v>15</v>
      </c>
      <c r="K630" t="s">
        <v>934</v>
      </c>
      <c r="L630" t="s">
        <v>37</v>
      </c>
      <c r="M630" s="1" t="s">
        <v>221</v>
      </c>
      <c r="N630">
        <v>0.54</v>
      </c>
      <c r="O630" s="3">
        <v>2.9000000000000001E-2</v>
      </c>
      <c r="P630" s="3">
        <v>1.4999999999999999E-2</v>
      </c>
      <c r="Q630" s="3">
        <v>0.64700000000000002</v>
      </c>
      <c r="R630" s="3">
        <v>0.52300000000000002</v>
      </c>
      <c r="S630" s="3">
        <v>0.54200000000000004</v>
      </c>
      <c r="T630" s="1" t="s">
        <v>117</v>
      </c>
      <c r="U630" s="5">
        <f t="shared" si="111"/>
        <v>5</v>
      </c>
      <c r="V630" s="5">
        <f t="shared" si="112"/>
        <v>9</v>
      </c>
      <c r="W630" s="5">
        <f t="shared" ref="W630:W642" si="118">_xlfn.NUMBERVALUE(LEFT(T630, FIND( "/", T630) - 1))</f>
        <v>5</v>
      </c>
      <c r="X630" s="5">
        <f t="shared" ref="X630:X642" si="119">_xlfn.NUMBERVALUE(RIGHT(T630, LEN(T630) - FIND( "/", T630)))</f>
        <v>9</v>
      </c>
      <c r="Y630" s="3">
        <v>0.42299999999999999</v>
      </c>
      <c r="Z630" s="3">
        <v>0.25600000000000001</v>
      </c>
      <c r="AA630" s="3">
        <v>0</v>
      </c>
      <c r="AB630" s="3">
        <v>0.24</v>
      </c>
      <c r="AC630" s="3">
        <v>0.27800000000000002</v>
      </c>
      <c r="AD630" s="1" t="s">
        <v>84</v>
      </c>
      <c r="AE630" s="5">
        <f t="shared" ref="AE630:AE642" si="120">_xlfn.NUMBERVALUE(LEFT(AD630, FIND( "/", AD630) - 1))</f>
        <v>1</v>
      </c>
      <c r="AF630" s="5">
        <f t="shared" ref="AF630:AF642" si="121">_xlfn.NUMBERVALUE(RIGHT(AD630, LEN(AD630) - FIND( "/", AD630)))</f>
        <v>1</v>
      </c>
      <c r="AG630">
        <v>111</v>
      </c>
      <c r="AH630">
        <v>2</v>
      </c>
      <c r="AI630">
        <v>1</v>
      </c>
      <c r="AJ630">
        <v>68</v>
      </c>
      <c r="AK630">
        <f t="shared" si="113"/>
        <v>43</v>
      </c>
      <c r="AL630">
        <v>44</v>
      </c>
      <c r="AM630">
        <v>24</v>
      </c>
      <c r="AN630">
        <v>0</v>
      </c>
      <c r="AO630" s="1" t="s">
        <v>558</v>
      </c>
    </row>
    <row r="631" spans="1:41" x14ac:dyDescent="0.35">
      <c r="A631" s="2">
        <v>41353</v>
      </c>
      <c r="B631" t="s">
        <v>529</v>
      </c>
      <c r="C631">
        <v>3</v>
      </c>
      <c r="D631" t="s">
        <v>35</v>
      </c>
      <c r="E631" t="s">
        <v>54</v>
      </c>
      <c r="F631">
        <v>1</v>
      </c>
      <c r="G631">
        <v>254</v>
      </c>
      <c r="H631">
        <v>1</v>
      </c>
      <c r="I631">
        <v>1</v>
      </c>
      <c r="K631" t="s">
        <v>37</v>
      </c>
      <c r="L631" t="s">
        <v>958</v>
      </c>
      <c r="M631" s="1" t="s">
        <v>221</v>
      </c>
      <c r="N631">
        <v>1.51</v>
      </c>
      <c r="O631" s="3">
        <v>7.4999999999999997E-2</v>
      </c>
      <c r="P631" s="3">
        <v>3.7999999999999999E-2</v>
      </c>
      <c r="Q631" s="3">
        <v>0.58499999999999996</v>
      </c>
      <c r="R631" s="3">
        <v>0.90300000000000002</v>
      </c>
      <c r="S631" s="3">
        <v>0.45500000000000002</v>
      </c>
      <c r="T631" s="1" t="s">
        <v>84</v>
      </c>
      <c r="U631" s="5">
        <f t="shared" si="111"/>
        <v>1</v>
      </c>
      <c r="V631" s="5">
        <f t="shared" si="112"/>
        <v>1</v>
      </c>
      <c r="W631" s="5">
        <f t="shared" si="118"/>
        <v>1</v>
      </c>
      <c r="X631" s="5">
        <f t="shared" si="119"/>
        <v>1</v>
      </c>
      <c r="Y631" s="3">
        <v>0.57799999999999996</v>
      </c>
      <c r="Z631" s="3">
        <v>0.42899999999999999</v>
      </c>
      <c r="AA631" s="3">
        <v>6.0999999999999999E-2</v>
      </c>
      <c r="AB631" s="3">
        <v>0.39300000000000002</v>
      </c>
      <c r="AC631" s="3">
        <v>0.47599999999999998</v>
      </c>
      <c r="AD631" s="1" t="s">
        <v>89</v>
      </c>
      <c r="AE631" s="5">
        <f t="shared" si="120"/>
        <v>3</v>
      </c>
      <c r="AF631" s="5">
        <f t="shared" si="121"/>
        <v>7</v>
      </c>
      <c r="AG631">
        <v>102</v>
      </c>
      <c r="AH631">
        <v>4</v>
      </c>
      <c r="AI631">
        <v>2</v>
      </c>
      <c r="AJ631">
        <v>53</v>
      </c>
      <c r="AK631">
        <f t="shared" si="113"/>
        <v>49</v>
      </c>
      <c r="AL631">
        <v>31</v>
      </c>
      <c r="AM631">
        <v>22</v>
      </c>
      <c r="AN631">
        <v>3</v>
      </c>
      <c r="AO631" s="1" t="s">
        <v>454</v>
      </c>
    </row>
    <row r="632" spans="1:41" x14ac:dyDescent="0.35">
      <c r="A632" s="2">
        <v>41353</v>
      </c>
      <c r="B632" t="s">
        <v>529</v>
      </c>
      <c r="C632">
        <v>3</v>
      </c>
      <c r="D632" t="s">
        <v>35</v>
      </c>
      <c r="E632" t="s">
        <v>128</v>
      </c>
      <c r="F632">
        <v>1</v>
      </c>
      <c r="G632">
        <v>64</v>
      </c>
      <c r="H632">
        <v>1</v>
      </c>
      <c r="I632">
        <v>1</v>
      </c>
      <c r="K632" t="s">
        <v>37</v>
      </c>
      <c r="L632" t="s">
        <v>911</v>
      </c>
      <c r="M632" s="1" t="s">
        <v>323</v>
      </c>
      <c r="N632">
        <v>2.12</v>
      </c>
      <c r="O632" s="3">
        <v>8.5000000000000006E-2</v>
      </c>
      <c r="P632" s="3">
        <v>0</v>
      </c>
      <c r="Q632" s="3">
        <v>0.63800000000000001</v>
      </c>
      <c r="R632" s="3">
        <v>0.66700000000000004</v>
      </c>
      <c r="S632" s="3">
        <v>0.82399999999999995</v>
      </c>
      <c r="T632" s="1" t="s">
        <v>413</v>
      </c>
      <c r="U632" s="5">
        <f t="shared" si="111"/>
        <v>4</v>
      </c>
      <c r="V632" s="5">
        <f t="shared" si="112"/>
        <v>4</v>
      </c>
      <c r="W632" s="5">
        <f t="shared" si="118"/>
        <v>4</v>
      </c>
      <c r="X632" s="5">
        <f t="shared" si="119"/>
        <v>4</v>
      </c>
      <c r="Y632" s="3">
        <v>0.65600000000000003</v>
      </c>
      <c r="Z632" s="3">
        <v>0.58699999999999997</v>
      </c>
      <c r="AA632" s="3">
        <v>4.2999999999999997E-2</v>
      </c>
      <c r="AB632" s="3">
        <v>0.42099999999999999</v>
      </c>
      <c r="AC632" s="3">
        <v>0.70399999999999996</v>
      </c>
      <c r="AD632" s="1" t="s">
        <v>162</v>
      </c>
      <c r="AE632" s="5">
        <f t="shared" si="120"/>
        <v>5</v>
      </c>
      <c r="AF632" s="5">
        <f t="shared" si="121"/>
        <v>7</v>
      </c>
      <c r="AG632">
        <v>93</v>
      </c>
      <c r="AH632">
        <v>4</v>
      </c>
      <c r="AI632">
        <v>0</v>
      </c>
      <c r="AJ632">
        <v>47</v>
      </c>
      <c r="AK632">
        <f t="shared" si="113"/>
        <v>46</v>
      </c>
      <c r="AL632">
        <v>30</v>
      </c>
      <c r="AM632">
        <v>17</v>
      </c>
      <c r="AN632">
        <v>2</v>
      </c>
      <c r="AO632" s="1" t="s">
        <v>567</v>
      </c>
    </row>
    <row r="633" spans="1:41" x14ac:dyDescent="0.35">
      <c r="A633" s="2">
        <v>41340</v>
      </c>
      <c r="B633" t="s">
        <v>536</v>
      </c>
      <c r="C633">
        <v>3</v>
      </c>
      <c r="D633" t="s">
        <v>35</v>
      </c>
      <c r="E633" t="s">
        <v>36</v>
      </c>
      <c r="F633">
        <v>1</v>
      </c>
      <c r="G633">
        <v>7</v>
      </c>
      <c r="H633">
        <v>0</v>
      </c>
      <c r="I633">
        <v>1</v>
      </c>
      <c r="J633">
        <v>7</v>
      </c>
      <c r="K633" t="s">
        <v>517</v>
      </c>
      <c r="L633" t="s">
        <v>37</v>
      </c>
      <c r="M633" s="1" t="s">
        <v>683</v>
      </c>
      <c r="N633">
        <v>1</v>
      </c>
      <c r="O633" s="3">
        <v>5.1999999999999998E-2</v>
      </c>
      <c r="P633" s="3">
        <v>2.1000000000000001E-2</v>
      </c>
      <c r="Q633" s="3">
        <v>0.60799999999999998</v>
      </c>
      <c r="R633" s="3">
        <v>0.627</v>
      </c>
      <c r="S633" s="3">
        <v>0.52600000000000002</v>
      </c>
      <c r="T633" s="1" t="s">
        <v>433</v>
      </c>
      <c r="U633" s="5">
        <f t="shared" si="111"/>
        <v>7</v>
      </c>
      <c r="V633" s="5">
        <f t="shared" si="112"/>
        <v>12</v>
      </c>
      <c r="W633" s="5">
        <f t="shared" si="118"/>
        <v>7</v>
      </c>
      <c r="X633" s="5">
        <f t="shared" si="119"/>
        <v>12</v>
      </c>
      <c r="Y633" s="3">
        <v>0.498</v>
      </c>
      <c r="Z633" s="3">
        <v>0.41299999999999998</v>
      </c>
      <c r="AA633" s="3">
        <v>3.7999999999999999E-2</v>
      </c>
      <c r="AB633" s="3">
        <v>0.39700000000000002</v>
      </c>
      <c r="AC633" s="3">
        <v>0.439</v>
      </c>
      <c r="AD633" s="1" t="s">
        <v>200</v>
      </c>
      <c r="AE633" s="5">
        <f t="shared" si="120"/>
        <v>4</v>
      </c>
      <c r="AF633" s="5">
        <f t="shared" si="121"/>
        <v>11</v>
      </c>
      <c r="AG633">
        <v>201</v>
      </c>
      <c r="AH633">
        <v>5</v>
      </c>
      <c r="AI633">
        <v>2</v>
      </c>
      <c r="AJ633">
        <v>97</v>
      </c>
      <c r="AK633">
        <f t="shared" si="113"/>
        <v>104</v>
      </c>
      <c r="AL633">
        <v>59</v>
      </c>
      <c r="AM633">
        <v>38</v>
      </c>
      <c r="AN633">
        <v>4</v>
      </c>
      <c r="AO633" s="1" t="s">
        <v>959</v>
      </c>
    </row>
    <row r="634" spans="1:41" x14ac:dyDescent="0.35">
      <c r="A634" s="2">
        <v>41340</v>
      </c>
      <c r="B634" t="s">
        <v>536</v>
      </c>
      <c r="C634">
        <v>3</v>
      </c>
      <c r="D634" t="s">
        <v>35</v>
      </c>
      <c r="E634" t="s">
        <v>43</v>
      </c>
      <c r="F634">
        <v>1</v>
      </c>
      <c r="G634">
        <v>8</v>
      </c>
      <c r="H634">
        <v>1</v>
      </c>
      <c r="I634">
        <v>1</v>
      </c>
      <c r="J634">
        <v>8</v>
      </c>
      <c r="K634" t="s">
        <v>37</v>
      </c>
      <c r="L634" t="s">
        <v>548</v>
      </c>
      <c r="M634" s="1" t="s">
        <v>74</v>
      </c>
      <c r="N634">
        <v>3.8</v>
      </c>
      <c r="O634" s="3">
        <v>0.21099999999999999</v>
      </c>
      <c r="P634" s="3">
        <v>0</v>
      </c>
      <c r="Q634" s="3">
        <v>0.73699999999999999</v>
      </c>
      <c r="R634" s="3">
        <v>0.89300000000000002</v>
      </c>
      <c r="S634" s="3">
        <v>0.8</v>
      </c>
      <c r="T634" s="1" t="s">
        <v>57</v>
      </c>
      <c r="U634" s="5">
        <f t="shared" si="111"/>
        <v>0</v>
      </c>
      <c r="V634" s="5">
        <f t="shared" si="112"/>
        <v>0</v>
      </c>
      <c r="W634" s="5">
        <f t="shared" si="118"/>
        <v>0</v>
      </c>
      <c r="X634" s="5">
        <f t="shared" si="119"/>
        <v>0</v>
      </c>
      <c r="Y634" s="3">
        <v>0.65900000000000003</v>
      </c>
      <c r="Z634" s="3">
        <v>0.5</v>
      </c>
      <c r="AA634" s="3">
        <v>0.04</v>
      </c>
      <c r="AB634" s="3">
        <v>0.35499999999999998</v>
      </c>
      <c r="AC634" s="3">
        <v>0.73699999999999999</v>
      </c>
      <c r="AD634" s="1" t="s">
        <v>154</v>
      </c>
      <c r="AE634" s="5">
        <f t="shared" si="120"/>
        <v>4</v>
      </c>
      <c r="AF634" s="5">
        <f t="shared" si="121"/>
        <v>9</v>
      </c>
      <c r="AG634">
        <v>88</v>
      </c>
      <c r="AH634">
        <v>8</v>
      </c>
      <c r="AI634">
        <v>0</v>
      </c>
      <c r="AJ634">
        <v>38</v>
      </c>
      <c r="AK634">
        <f t="shared" si="113"/>
        <v>50</v>
      </c>
      <c r="AL634">
        <v>28</v>
      </c>
      <c r="AM634">
        <v>10</v>
      </c>
      <c r="AN634">
        <v>2</v>
      </c>
      <c r="AO634" s="1" t="s">
        <v>324</v>
      </c>
    </row>
    <row r="635" spans="1:41" x14ac:dyDescent="0.35">
      <c r="A635" s="2">
        <v>41340</v>
      </c>
      <c r="B635" t="s">
        <v>536</v>
      </c>
      <c r="C635">
        <v>3</v>
      </c>
      <c r="D635" t="s">
        <v>35</v>
      </c>
      <c r="E635" t="s">
        <v>49</v>
      </c>
      <c r="F635">
        <v>1</v>
      </c>
      <c r="G635">
        <v>23</v>
      </c>
      <c r="H635">
        <v>1</v>
      </c>
      <c r="I635">
        <v>1</v>
      </c>
      <c r="J635">
        <v>23</v>
      </c>
      <c r="K635" t="s">
        <v>37</v>
      </c>
      <c r="L635" t="s">
        <v>491</v>
      </c>
      <c r="M635" s="1" t="s">
        <v>960</v>
      </c>
      <c r="N635">
        <v>1.45</v>
      </c>
      <c r="O635" s="3">
        <v>6.6000000000000003E-2</v>
      </c>
      <c r="P635" s="3">
        <v>0</v>
      </c>
      <c r="Q635" s="3">
        <v>0.67200000000000004</v>
      </c>
      <c r="R635" s="3">
        <v>0.78</v>
      </c>
      <c r="S635" s="3">
        <v>0.45</v>
      </c>
      <c r="T635" s="1" t="s">
        <v>88</v>
      </c>
      <c r="U635" s="5">
        <f t="shared" si="111"/>
        <v>2</v>
      </c>
      <c r="V635" s="5">
        <f t="shared" si="112"/>
        <v>3</v>
      </c>
      <c r="W635" s="5">
        <f t="shared" si="118"/>
        <v>2</v>
      </c>
      <c r="X635" s="5">
        <f t="shared" si="119"/>
        <v>3</v>
      </c>
      <c r="Y635" s="3">
        <v>0.55900000000000005</v>
      </c>
      <c r="Z635" s="3">
        <v>0.47599999999999998</v>
      </c>
      <c r="AA635" s="3">
        <v>6.0999999999999999E-2</v>
      </c>
      <c r="AB635" s="3">
        <v>0.36399999999999999</v>
      </c>
      <c r="AC635" s="3">
        <v>0.60499999999999998</v>
      </c>
      <c r="AD635" s="1" t="s">
        <v>200</v>
      </c>
      <c r="AE635" s="5">
        <f t="shared" si="120"/>
        <v>4</v>
      </c>
      <c r="AF635" s="5">
        <f t="shared" si="121"/>
        <v>11</v>
      </c>
      <c r="AG635">
        <v>143</v>
      </c>
      <c r="AH635">
        <v>4</v>
      </c>
      <c r="AI635">
        <v>0</v>
      </c>
      <c r="AJ635">
        <v>61</v>
      </c>
      <c r="AK635">
        <f t="shared" si="113"/>
        <v>82</v>
      </c>
      <c r="AL635">
        <v>41</v>
      </c>
      <c r="AM635">
        <v>20</v>
      </c>
      <c r="AN635">
        <v>5</v>
      </c>
      <c r="AO635" s="1" t="s">
        <v>53</v>
      </c>
    </row>
    <row r="636" spans="1:41" x14ac:dyDescent="0.35">
      <c r="A636" s="2">
        <v>41340</v>
      </c>
      <c r="B636" t="s">
        <v>536</v>
      </c>
      <c r="C636">
        <v>3</v>
      </c>
      <c r="D636" t="s">
        <v>35</v>
      </c>
      <c r="E636" t="s">
        <v>54</v>
      </c>
      <c r="F636">
        <v>1</v>
      </c>
      <c r="G636">
        <v>31</v>
      </c>
      <c r="H636">
        <v>1</v>
      </c>
      <c r="I636">
        <v>1</v>
      </c>
      <c r="J636">
        <v>31</v>
      </c>
      <c r="K636" t="s">
        <v>37</v>
      </c>
      <c r="L636" t="s">
        <v>460</v>
      </c>
      <c r="M636" s="1" t="s">
        <v>961</v>
      </c>
      <c r="N636">
        <v>1.57</v>
      </c>
      <c r="O636" s="3">
        <v>1.7999999999999999E-2</v>
      </c>
      <c r="P636" s="3">
        <v>5.5E-2</v>
      </c>
      <c r="Q636" s="3">
        <v>0.67300000000000004</v>
      </c>
      <c r="R636" s="3">
        <v>0.78400000000000003</v>
      </c>
      <c r="S636" s="3">
        <v>0.61099999999999999</v>
      </c>
      <c r="T636" s="1" t="s">
        <v>70</v>
      </c>
      <c r="U636" s="5">
        <f t="shared" si="111"/>
        <v>1</v>
      </c>
      <c r="V636" s="5">
        <f t="shared" si="112"/>
        <v>2</v>
      </c>
      <c r="W636" s="5">
        <f t="shared" si="118"/>
        <v>1</v>
      </c>
      <c r="X636" s="5">
        <f t="shared" si="119"/>
        <v>2</v>
      </c>
      <c r="Y636" s="3">
        <v>0.57699999999999996</v>
      </c>
      <c r="Z636" s="3">
        <v>0.42899999999999999</v>
      </c>
      <c r="AA636" s="3">
        <v>8.8999999999999996E-2</v>
      </c>
      <c r="AB636" s="3">
        <v>0.27800000000000002</v>
      </c>
      <c r="AC636" s="3">
        <v>0.7</v>
      </c>
      <c r="AD636" s="1" t="s">
        <v>71</v>
      </c>
      <c r="AE636" s="5">
        <f t="shared" si="120"/>
        <v>3</v>
      </c>
      <c r="AF636" s="5">
        <f t="shared" si="121"/>
        <v>5</v>
      </c>
      <c r="AG636">
        <v>111</v>
      </c>
      <c r="AH636">
        <v>1</v>
      </c>
      <c r="AI636">
        <v>3</v>
      </c>
      <c r="AJ636">
        <v>55</v>
      </c>
      <c r="AK636">
        <f t="shared" si="113"/>
        <v>56</v>
      </c>
      <c r="AL636">
        <v>37</v>
      </c>
      <c r="AM636">
        <v>18</v>
      </c>
      <c r="AN636">
        <v>5</v>
      </c>
      <c r="AO636" s="1" t="s">
        <v>232</v>
      </c>
    </row>
    <row r="637" spans="1:41" x14ac:dyDescent="0.35">
      <c r="A637" s="2">
        <v>41340</v>
      </c>
      <c r="B637" t="s">
        <v>536</v>
      </c>
      <c r="C637">
        <v>3</v>
      </c>
      <c r="D637" t="s">
        <v>35</v>
      </c>
      <c r="E637" t="s">
        <v>128</v>
      </c>
      <c r="F637">
        <v>1</v>
      </c>
      <c r="G637">
        <v>36</v>
      </c>
      <c r="H637">
        <v>1</v>
      </c>
      <c r="I637">
        <v>1</v>
      </c>
      <c r="K637" t="s">
        <v>37</v>
      </c>
      <c r="L637" t="s">
        <v>703</v>
      </c>
      <c r="M637" s="1" t="s">
        <v>962</v>
      </c>
      <c r="N637">
        <v>1.52</v>
      </c>
      <c r="O637" s="3">
        <v>9.0999999999999998E-2</v>
      </c>
      <c r="P637" s="3">
        <v>1.2999999999999999E-2</v>
      </c>
      <c r="Q637" s="3">
        <v>0.59699999999999998</v>
      </c>
      <c r="R637" s="3">
        <v>0.76100000000000001</v>
      </c>
      <c r="S637" s="3">
        <v>0.54800000000000004</v>
      </c>
      <c r="T637" s="1" t="s">
        <v>71</v>
      </c>
      <c r="U637" s="5">
        <f t="shared" si="111"/>
        <v>3</v>
      </c>
      <c r="V637" s="5">
        <f t="shared" si="112"/>
        <v>5</v>
      </c>
      <c r="W637" s="5">
        <f t="shared" si="118"/>
        <v>3</v>
      </c>
      <c r="X637" s="5">
        <f t="shared" si="119"/>
        <v>5</v>
      </c>
      <c r="Y637" s="3">
        <v>0.57899999999999996</v>
      </c>
      <c r="Z637" s="3">
        <v>0.49399999999999999</v>
      </c>
      <c r="AA637" s="3">
        <v>1.0999999999999999E-2</v>
      </c>
      <c r="AB637" s="3">
        <v>0.35399999999999998</v>
      </c>
      <c r="AC637" s="3">
        <v>0.66700000000000004</v>
      </c>
      <c r="AD637" s="1" t="s">
        <v>359</v>
      </c>
      <c r="AE637" s="5">
        <f t="shared" si="120"/>
        <v>6</v>
      </c>
      <c r="AF637" s="5">
        <f t="shared" si="121"/>
        <v>13</v>
      </c>
      <c r="AG637">
        <v>164</v>
      </c>
      <c r="AH637">
        <v>7</v>
      </c>
      <c r="AI637">
        <v>1</v>
      </c>
      <c r="AJ637">
        <v>77</v>
      </c>
      <c r="AK637">
        <f t="shared" si="113"/>
        <v>87</v>
      </c>
      <c r="AL637">
        <v>46</v>
      </c>
      <c r="AM637">
        <v>31</v>
      </c>
      <c r="AN637">
        <v>1</v>
      </c>
      <c r="AO637" s="1" t="s">
        <v>870</v>
      </c>
    </row>
    <row r="638" spans="1:41" x14ac:dyDescent="0.35">
      <c r="A638" s="2">
        <v>41330</v>
      </c>
      <c r="B638" t="s">
        <v>202</v>
      </c>
      <c r="C638">
        <v>3</v>
      </c>
      <c r="D638" t="s">
        <v>35</v>
      </c>
      <c r="E638" t="s">
        <v>61</v>
      </c>
      <c r="F638">
        <v>1</v>
      </c>
      <c r="G638">
        <v>6</v>
      </c>
      <c r="H638">
        <v>1</v>
      </c>
      <c r="I638">
        <v>1</v>
      </c>
      <c r="J638">
        <v>3</v>
      </c>
      <c r="K638" t="s">
        <v>37</v>
      </c>
      <c r="L638" t="s">
        <v>645</v>
      </c>
      <c r="M638" s="1" t="s">
        <v>397</v>
      </c>
      <c r="N638">
        <v>1.31</v>
      </c>
      <c r="O638" s="3">
        <v>0.11899999999999999</v>
      </c>
      <c r="P638" s="3">
        <v>0.03</v>
      </c>
      <c r="Q638" s="3">
        <v>0.70099999999999996</v>
      </c>
      <c r="R638" s="3">
        <v>0.80900000000000005</v>
      </c>
      <c r="S638" s="3">
        <v>0.4</v>
      </c>
      <c r="T638" s="1" t="s">
        <v>76</v>
      </c>
      <c r="U638" s="5">
        <f t="shared" si="111"/>
        <v>4</v>
      </c>
      <c r="V638" s="5">
        <f t="shared" si="112"/>
        <v>5</v>
      </c>
      <c r="W638" s="5">
        <f t="shared" si="118"/>
        <v>4</v>
      </c>
      <c r="X638" s="5">
        <f t="shared" si="119"/>
        <v>5</v>
      </c>
      <c r="Y638" s="3">
        <v>0.54800000000000004</v>
      </c>
      <c r="Z638" s="3">
        <v>0.41199999999999998</v>
      </c>
      <c r="AA638" s="3">
        <v>7.3999999999999996E-2</v>
      </c>
      <c r="AB638" s="3">
        <v>0.29299999999999998</v>
      </c>
      <c r="AC638" s="3">
        <v>0.59299999999999997</v>
      </c>
      <c r="AD638" s="1" t="s">
        <v>122</v>
      </c>
      <c r="AE638" s="5">
        <f t="shared" si="120"/>
        <v>3</v>
      </c>
      <c r="AF638" s="5">
        <f t="shared" si="121"/>
        <v>4</v>
      </c>
      <c r="AG638">
        <v>135</v>
      </c>
      <c r="AH638">
        <v>8</v>
      </c>
      <c r="AI638">
        <v>2</v>
      </c>
      <c r="AJ638">
        <v>67</v>
      </c>
      <c r="AK638">
        <f t="shared" si="113"/>
        <v>68</v>
      </c>
      <c r="AL638">
        <v>47</v>
      </c>
      <c r="AM638">
        <v>20</v>
      </c>
      <c r="AN638">
        <v>5</v>
      </c>
      <c r="AO638" s="1" t="s">
        <v>85</v>
      </c>
    </row>
    <row r="639" spans="1:41" x14ac:dyDescent="0.35">
      <c r="A639" s="2">
        <v>41330</v>
      </c>
      <c r="B639" t="s">
        <v>202</v>
      </c>
      <c r="C639">
        <v>3</v>
      </c>
      <c r="D639" t="s">
        <v>35</v>
      </c>
      <c r="E639" t="s">
        <v>36</v>
      </c>
      <c r="F639">
        <v>1</v>
      </c>
      <c r="G639">
        <v>7</v>
      </c>
      <c r="H639">
        <v>1</v>
      </c>
      <c r="I639">
        <v>1</v>
      </c>
      <c r="J639">
        <v>4</v>
      </c>
      <c r="K639" t="s">
        <v>37</v>
      </c>
      <c r="L639" t="s">
        <v>517</v>
      </c>
      <c r="M639" s="1" t="s">
        <v>368</v>
      </c>
      <c r="N639">
        <v>1.39</v>
      </c>
      <c r="O639" s="3">
        <v>0.111</v>
      </c>
      <c r="P639" s="3">
        <v>0</v>
      </c>
      <c r="Q639" s="3">
        <v>0.63500000000000001</v>
      </c>
      <c r="R639" s="3">
        <v>0.82499999999999996</v>
      </c>
      <c r="S639" s="3">
        <v>0.52200000000000002</v>
      </c>
      <c r="T639" s="1" t="s">
        <v>108</v>
      </c>
      <c r="U639" s="5">
        <f t="shared" si="111"/>
        <v>2</v>
      </c>
      <c r="V639" s="5">
        <f t="shared" si="112"/>
        <v>4</v>
      </c>
      <c r="W639" s="5">
        <f t="shared" si="118"/>
        <v>2</v>
      </c>
      <c r="X639" s="5">
        <f t="shared" si="119"/>
        <v>4</v>
      </c>
      <c r="Y639" s="3">
        <v>0.53900000000000003</v>
      </c>
      <c r="Z639" s="3">
        <v>0.39700000000000002</v>
      </c>
      <c r="AA639" s="3">
        <v>0.09</v>
      </c>
      <c r="AB639" s="3">
        <v>0.35299999999999998</v>
      </c>
      <c r="AC639" s="3">
        <v>0.48099999999999998</v>
      </c>
      <c r="AD639" s="1" t="s">
        <v>222</v>
      </c>
      <c r="AE639" s="5">
        <f t="shared" si="120"/>
        <v>3</v>
      </c>
      <c r="AF639" s="5">
        <f t="shared" si="121"/>
        <v>6</v>
      </c>
      <c r="AG639">
        <v>141</v>
      </c>
      <c r="AH639">
        <v>7</v>
      </c>
      <c r="AI639">
        <v>0</v>
      </c>
      <c r="AJ639">
        <v>63</v>
      </c>
      <c r="AK639">
        <f t="shared" si="113"/>
        <v>78</v>
      </c>
      <c r="AL639">
        <v>40</v>
      </c>
      <c r="AM639">
        <v>23</v>
      </c>
      <c r="AN639">
        <v>7</v>
      </c>
      <c r="AO639" s="1" t="s">
        <v>666</v>
      </c>
    </row>
    <row r="640" spans="1:41" x14ac:dyDescent="0.35">
      <c r="A640" s="2">
        <v>41330</v>
      </c>
      <c r="B640" t="s">
        <v>202</v>
      </c>
      <c r="C640">
        <v>3</v>
      </c>
      <c r="D640" t="s">
        <v>35</v>
      </c>
      <c r="E640" t="s">
        <v>43</v>
      </c>
      <c r="F640">
        <v>1</v>
      </c>
      <c r="G640">
        <v>20</v>
      </c>
      <c r="H640">
        <v>1</v>
      </c>
      <c r="I640">
        <v>1</v>
      </c>
      <c r="J640">
        <v>7</v>
      </c>
      <c r="K640" t="s">
        <v>37</v>
      </c>
      <c r="L640" t="s">
        <v>761</v>
      </c>
      <c r="M640" s="1" t="s">
        <v>45</v>
      </c>
      <c r="N640">
        <v>1.76</v>
      </c>
      <c r="O640" s="3">
        <v>0.115</v>
      </c>
      <c r="P640" s="3">
        <v>7.6999999999999999E-2</v>
      </c>
      <c r="Q640" s="3">
        <v>0.53800000000000003</v>
      </c>
      <c r="R640" s="3">
        <v>0.89300000000000002</v>
      </c>
      <c r="S640" s="3">
        <v>0.45800000000000002</v>
      </c>
      <c r="T640" s="1" t="s">
        <v>84</v>
      </c>
      <c r="U640" s="5">
        <f t="shared" si="111"/>
        <v>1</v>
      </c>
      <c r="V640" s="5">
        <f t="shared" si="112"/>
        <v>1</v>
      </c>
      <c r="W640" s="5">
        <f t="shared" si="118"/>
        <v>1</v>
      </c>
      <c r="X640" s="5">
        <f t="shared" si="119"/>
        <v>1</v>
      </c>
      <c r="Y640" s="3">
        <v>0.62</v>
      </c>
      <c r="Z640" s="3">
        <v>0.54200000000000004</v>
      </c>
      <c r="AA640" s="3">
        <v>2.1000000000000001E-2</v>
      </c>
      <c r="AB640" s="3">
        <v>0.5</v>
      </c>
      <c r="AC640" s="3">
        <v>0.58299999999999996</v>
      </c>
      <c r="AD640" s="1" t="s">
        <v>52</v>
      </c>
      <c r="AE640" s="5">
        <f t="shared" si="120"/>
        <v>4</v>
      </c>
      <c r="AF640" s="5">
        <f t="shared" si="121"/>
        <v>8</v>
      </c>
      <c r="AG640">
        <v>100</v>
      </c>
      <c r="AH640">
        <v>6</v>
      </c>
      <c r="AI640">
        <v>4</v>
      </c>
      <c r="AJ640">
        <v>52</v>
      </c>
      <c r="AK640">
        <f t="shared" si="113"/>
        <v>48</v>
      </c>
      <c r="AL640">
        <v>28</v>
      </c>
      <c r="AM640">
        <v>24</v>
      </c>
      <c r="AN640">
        <v>1</v>
      </c>
      <c r="AO640" s="1" t="s">
        <v>459</v>
      </c>
    </row>
    <row r="641" spans="1:41" x14ac:dyDescent="0.35">
      <c r="A641" s="2">
        <v>41330</v>
      </c>
      <c r="B641" t="s">
        <v>202</v>
      </c>
      <c r="C641">
        <v>3</v>
      </c>
      <c r="D641" t="s">
        <v>35</v>
      </c>
      <c r="E641" t="s">
        <v>49</v>
      </c>
      <c r="F641">
        <v>1</v>
      </c>
      <c r="G641">
        <v>55</v>
      </c>
      <c r="H641">
        <v>1</v>
      </c>
      <c r="I641">
        <v>1</v>
      </c>
      <c r="K641" t="s">
        <v>37</v>
      </c>
      <c r="L641" t="s">
        <v>421</v>
      </c>
      <c r="M641" s="1" t="s">
        <v>963</v>
      </c>
      <c r="N641">
        <v>1.73</v>
      </c>
      <c r="O641" s="3">
        <v>0.115</v>
      </c>
      <c r="P641" s="3">
        <v>3.7999999999999999E-2</v>
      </c>
      <c r="Q641" s="3">
        <v>0.65400000000000003</v>
      </c>
      <c r="R641" s="3">
        <v>0.76500000000000001</v>
      </c>
      <c r="S641" s="3">
        <v>0.61099999999999999</v>
      </c>
      <c r="T641" s="1" t="s">
        <v>88</v>
      </c>
      <c r="U641" s="5">
        <f t="shared" si="111"/>
        <v>2</v>
      </c>
      <c r="V641" s="5">
        <f t="shared" si="112"/>
        <v>3</v>
      </c>
      <c r="W641" s="5">
        <f t="shared" si="118"/>
        <v>2</v>
      </c>
      <c r="X641" s="5">
        <f t="shared" si="119"/>
        <v>3</v>
      </c>
      <c r="Y641" s="3">
        <v>0.58099999999999996</v>
      </c>
      <c r="Z641" s="3">
        <v>0.5</v>
      </c>
      <c r="AA641" s="3">
        <v>3.5999999999999997E-2</v>
      </c>
      <c r="AB641" s="3">
        <v>0.44</v>
      </c>
      <c r="AC641" s="3">
        <v>0.58799999999999997</v>
      </c>
      <c r="AD641" s="1" t="s">
        <v>165</v>
      </c>
      <c r="AE641" s="5">
        <f t="shared" si="120"/>
        <v>4</v>
      </c>
      <c r="AF641" s="5">
        <f t="shared" si="121"/>
        <v>10</v>
      </c>
      <c r="AG641">
        <v>136</v>
      </c>
      <c r="AH641">
        <v>6</v>
      </c>
      <c r="AI641">
        <v>2</v>
      </c>
      <c r="AJ641">
        <v>52</v>
      </c>
      <c r="AK641">
        <f t="shared" si="113"/>
        <v>84</v>
      </c>
      <c r="AL641">
        <v>34</v>
      </c>
      <c r="AM641">
        <v>18</v>
      </c>
      <c r="AN641">
        <v>3</v>
      </c>
      <c r="AO641" s="1" t="s">
        <v>360</v>
      </c>
    </row>
    <row r="642" spans="1:41" x14ac:dyDescent="0.35">
      <c r="A642" s="2">
        <v>41330</v>
      </c>
      <c r="B642" t="s">
        <v>202</v>
      </c>
      <c r="C642">
        <v>3</v>
      </c>
      <c r="D642" t="s">
        <v>35</v>
      </c>
      <c r="E642" t="s">
        <v>54</v>
      </c>
      <c r="F642">
        <v>1</v>
      </c>
      <c r="G642">
        <v>44</v>
      </c>
      <c r="H642">
        <v>1</v>
      </c>
      <c r="I642">
        <v>1</v>
      </c>
      <c r="K642" t="s">
        <v>37</v>
      </c>
      <c r="L642" t="s">
        <v>964</v>
      </c>
      <c r="M642" s="1" t="s">
        <v>665</v>
      </c>
      <c r="N642">
        <v>1.85</v>
      </c>
      <c r="O642" s="3">
        <v>0.02</v>
      </c>
      <c r="P642" s="3">
        <v>0.04</v>
      </c>
      <c r="Q642" s="3">
        <v>0.56000000000000005</v>
      </c>
      <c r="R642" s="3">
        <v>0.82099999999999995</v>
      </c>
      <c r="S642" s="3">
        <v>0.59099999999999997</v>
      </c>
      <c r="T642" s="1" t="s">
        <v>46</v>
      </c>
      <c r="U642" s="5">
        <f t="shared" si="111"/>
        <v>0</v>
      </c>
      <c r="V642" s="5">
        <f t="shared" si="112"/>
        <v>1</v>
      </c>
      <c r="W642" s="5">
        <f t="shared" si="118"/>
        <v>0</v>
      </c>
      <c r="X642" s="5">
        <f t="shared" si="119"/>
        <v>1</v>
      </c>
      <c r="Y642" s="3">
        <v>0.61099999999999999</v>
      </c>
      <c r="Z642" s="3">
        <v>0.51700000000000002</v>
      </c>
      <c r="AA642" s="3">
        <v>0.10299999999999999</v>
      </c>
      <c r="AB642" s="3">
        <v>0.38700000000000001</v>
      </c>
      <c r="AC642" s="3">
        <v>0.66700000000000004</v>
      </c>
      <c r="AD642" s="1" t="s">
        <v>154</v>
      </c>
      <c r="AE642" s="5">
        <f t="shared" si="120"/>
        <v>4</v>
      </c>
      <c r="AF642" s="5">
        <f t="shared" si="121"/>
        <v>9</v>
      </c>
      <c r="AG642">
        <v>108</v>
      </c>
      <c r="AH642">
        <v>1</v>
      </c>
      <c r="AI642">
        <v>2</v>
      </c>
      <c r="AJ642">
        <v>50</v>
      </c>
      <c r="AK642">
        <f t="shared" si="113"/>
        <v>58</v>
      </c>
      <c r="AL642">
        <v>28</v>
      </c>
      <c r="AM642">
        <v>22</v>
      </c>
      <c r="AN642">
        <v>6</v>
      </c>
      <c r="AO642" s="1" t="s">
        <v>232</v>
      </c>
    </row>
    <row r="643" spans="1:41" x14ac:dyDescent="0.35">
      <c r="A643" s="2">
        <v>41306</v>
      </c>
      <c r="B643" t="s">
        <v>965</v>
      </c>
      <c r="C643">
        <v>3</v>
      </c>
      <c r="D643" t="s">
        <v>139</v>
      </c>
      <c r="E643" t="s">
        <v>98</v>
      </c>
      <c r="F643">
        <v>1</v>
      </c>
      <c r="G643">
        <v>127</v>
      </c>
      <c r="H643">
        <v>1</v>
      </c>
      <c r="K643" t="s">
        <v>37</v>
      </c>
      <c r="L643" t="s">
        <v>966</v>
      </c>
      <c r="M643" s="1" t="s">
        <v>439</v>
      </c>
      <c r="U643" s="5">
        <f t="shared" ref="U643:U706" si="122">IFERROR(_xlfn.NUMBERVALUE(LEFT(T643, FIND( "/", T643) - 1)),0)</f>
        <v>0</v>
      </c>
      <c r="V643" s="5">
        <f t="shared" ref="V643:V706" si="123">IFERROR(_xlfn.NUMBERVALUE(RIGHT(T643, LEN(T643) - FIND("/",T643))),0)</f>
        <v>0</v>
      </c>
      <c r="AK643">
        <f t="shared" ref="AK643:AK706" si="124">AG643-AJ643</f>
        <v>0</v>
      </c>
    </row>
    <row r="644" spans="1:41" x14ac:dyDescent="0.35">
      <c r="A644" s="2">
        <v>41288</v>
      </c>
      <c r="B644" t="s">
        <v>346</v>
      </c>
      <c r="C644">
        <v>5</v>
      </c>
      <c r="D644" t="s">
        <v>35</v>
      </c>
      <c r="E644" t="s">
        <v>61</v>
      </c>
      <c r="F644">
        <v>1</v>
      </c>
      <c r="G644">
        <v>3</v>
      </c>
      <c r="H644">
        <v>1</v>
      </c>
      <c r="I644">
        <v>1</v>
      </c>
      <c r="J644">
        <v>3</v>
      </c>
      <c r="K644" t="s">
        <v>37</v>
      </c>
      <c r="L644" t="s">
        <v>175</v>
      </c>
      <c r="M644" s="1" t="s">
        <v>967</v>
      </c>
      <c r="N644">
        <v>1.1599999999999999</v>
      </c>
      <c r="O644" s="3">
        <v>0.06</v>
      </c>
      <c r="P644" s="3">
        <v>2.1999999999999999E-2</v>
      </c>
      <c r="Q644" s="3">
        <v>0.627</v>
      </c>
      <c r="R644" s="3">
        <v>0.75</v>
      </c>
      <c r="S644" s="3">
        <v>0.66</v>
      </c>
      <c r="T644" s="1" t="s">
        <v>413</v>
      </c>
      <c r="U644" s="5">
        <f t="shared" si="122"/>
        <v>4</v>
      </c>
      <c r="V644" s="5">
        <f t="shared" si="123"/>
        <v>4</v>
      </c>
      <c r="W644" s="5">
        <f t="shared" ref="W644:W683" si="125">_xlfn.NUMBERVALUE(LEFT(T644, FIND( "/", T644) - 1))</f>
        <v>4</v>
      </c>
      <c r="X644" s="5">
        <f t="shared" ref="X644:X683" si="126">_xlfn.NUMBERVALUE(RIGHT(T644, LEN(T644) - FIND( "/", T644)))</f>
        <v>4</v>
      </c>
      <c r="Y644" s="3">
        <v>0.52500000000000002</v>
      </c>
      <c r="Z644" s="3">
        <v>0.32800000000000001</v>
      </c>
      <c r="AA644" s="3">
        <v>5.2999999999999999E-2</v>
      </c>
      <c r="AB644" s="3">
        <v>0.21</v>
      </c>
      <c r="AC644" s="3">
        <v>0.52</v>
      </c>
      <c r="AD644" s="1" t="s">
        <v>353</v>
      </c>
      <c r="AE644" s="5">
        <f t="shared" ref="AE644:AE683" si="127">_xlfn.NUMBERVALUE(LEFT(AD644, FIND( "/", AD644) - 1))</f>
        <v>3</v>
      </c>
      <c r="AF644" s="5">
        <f t="shared" ref="AF644:AF683" si="128">_xlfn.NUMBERVALUE(RIGHT(AD644, LEN(AD644) - FIND( "/", AD644)))</f>
        <v>11</v>
      </c>
      <c r="AG644">
        <v>265</v>
      </c>
      <c r="AH644">
        <v>8</v>
      </c>
      <c r="AI644">
        <v>3</v>
      </c>
      <c r="AJ644">
        <v>134</v>
      </c>
      <c r="AK644">
        <f t="shared" si="124"/>
        <v>131</v>
      </c>
      <c r="AL644">
        <v>84</v>
      </c>
      <c r="AM644">
        <v>50</v>
      </c>
      <c r="AN644">
        <v>7</v>
      </c>
      <c r="AO644" s="1" t="s">
        <v>968</v>
      </c>
    </row>
    <row r="645" spans="1:41" x14ac:dyDescent="0.35">
      <c r="A645" s="2">
        <v>41288</v>
      </c>
      <c r="B645" t="s">
        <v>346</v>
      </c>
      <c r="C645">
        <v>5</v>
      </c>
      <c r="D645" t="s">
        <v>35</v>
      </c>
      <c r="E645" t="s">
        <v>36</v>
      </c>
      <c r="F645">
        <v>1</v>
      </c>
      <c r="G645">
        <v>5</v>
      </c>
      <c r="H645">
        <v>1</v>
      </c>
      <c r="I645">
        <v>1</v>
      </c>
      <c r="J645">
        <v>4</v>
      </c>
      <c r="K645" t="s">
        <v>37</v>
      </c>
      <c r="L645" t="s">
        <v>774</v>
      </c>
      <c r="M645" s="1" t="s">
        <v>652</v>
      </c>
      <c r="N645">
        <v>3.98</v>
      </c>
      <c r="O645" s="3">
        <v>0.11799999999999999</v>
      </c>
      <c r="P645" s="3">
        <v>0</v>
      </c>
      <c r="Q645" s="3">
        <v>0.627</v>
      </c>
      <c r="R645" s="3">
        <v>0.90600000000000003</v>
      </c>
      <c r="S645" s="3">
        <v>0.78900000000000003</v>
      </c>
      <c r="T645" s="1" t="s">
        <v>57</v>
      </c>
      <c r="U645" s="5">
        <f t="shared" si="122"/>
        <v>0</v>
      </c>
      <c r="V645" s="5">
        <f t="shared" si="123"/>
        <v>0</v>
      </c>
      <c r="W645" s="5">
        <f t="shared" si="125"/>
        <v>0</v>
      </c>
      <c r="X645" s="5">
        <f t="shared" si="126"/>
        <v>0</v>
      </c>
      <c r="Y645" s="3">
        <v>0.67500000000000004</v>
      </c>
      <c r="Z645" s="3">
        <v>0.54700000000000004</v>
      </c>
      <c r="AA645" s="3">
        <v>1.2999999999999999E-2</v>
      </c>
      <c r="AB645" s="3">
        <v>0.44400000000000001</v>
      </c>
      <c r="AC645" s="3">
        <v>0.7</v>
      </c>
      <c r="AD645" s="1" t="s">
        <v>210</v>
      </c>
      <c r="AE645" s="5">
        <f t="shared" si="127"/>
        <v>7</v>
      </c>
      <c r="AF645" s="5">
        <f t="shared" si="128"/>
        <v>7</v>
      </c>
      <c r="AG645">
        <v>126</v>
      </c>
      <c r="AH645">
        <v>6</v>
      </c>
      <c r="AI645">
        <v>0</v>
      </c>
      <c r="AJ645">
        <v>51</v>
      </c>
      <c r="AK645">
        <f t="shared" si="124"/>
        <v>75</v>
      </c>
      <c r="AL645">
        <v>32</v>
      </c>
      <c r="AM645">
        <v>19</v>
      </c>
      <c r="AN645">
        <v>1</v>
      </c>
      <c r="AO645" s="1" t="s">
        <v>474</v>
      </c>
    </row>
    <row r="646" spans="1:41" x14ac:dyDescent="0.35">
      <c r="A646" s="2">
        <v>41288</v>
      </c>
      <c r="B646" t="s">
        <v>346</v>
      </c>
      <c r="C646">
        <v>5</v>
      </c>
      <c r="D646" t="s">
        <v>35</v>
      </c>
      <c r="E646" t="s">
        <v>43</v>
      </c>
      <c r="F646">
        <v>1</v>
      </c>
      <c r="G646">
        <v>6</v>
      </c>
      <c r="H646">
        <v>1</v>
      </c>
      <c r="I646">
        <v>1</v>
      </c>
      <c r="J646">
        <v>5</v>
      </c>
      <c r="K646" t="s">
        <v>37</v>
      </c>
      <c r="L646" t="s">
        <v>645</v>
      </c>
      <c r="M646" s="1" t="s">
        <v>969</v>
      </c>
      <c r="N646">
        <v>1.64</v>
      </c>
      <c r="O646" s="3">
        <v>0.10299999999999999</v>
      </c>
      <c r="P646" s="3">
        <v>2.1000000000000001E-2</v>
      </c>
      <c r="Q646" s="3">
        <v>0.67</v>
      </c>
      <c r="R646" s="3">
        <v>0.78500000000000003</v>
      </c>
      <c r="S646" s="3">
        <v>0.625</v>
      </c>
      <c r="T646" s="1" t="s">
        <v>122</v>
      </c>
      <c r="U646" s="5">
        <f t="shared" si="122"/>
        <v>3</v>
      </c>
      <c r="V646" s="5">
        <f t="shared" si="123"/>
        <v>4</v>
      </c>
      <c r="W646" s="5">
        <f t="shared" si="125"/>
        <v>3</v>
      </c>
      <c r="X646" s="5">
        <f t="shared" si="126"/>
        <v>4</v>
      </c>
      <c r="Y646" s="3">
        <v>0.57799999999999996</v>
      </c>
      <c r="Z646" s="3">
        <v>0.439</v>
      </c>
      <c r="AA646" s="3">
        <v>7.4999999999999997E-2</v>
      </c>
      <c r="AB646" s="3">
        <v>0.34399999999999997</v>
      </c>
      <c r="AC646" s="3">
        <v>0.58099999999999996</v>
      </c>
      <c r="AD646" s="1" t="s">
        <v>127</v>
      </c>
      <c r="AE646" s="5">
        <f t="shared" si="127"/>
        <v>6</v>
      </c>
      <c r="AF646" s="5">
        <f t="shared" si="128"/>
        <v>14</v>
      </c>
      <c r="AG646">
        <v>204</v>
      </c>
      <c r="AH646">
        <v>10</v>
      </c>
      <c r="AI646">
        <v>2</v>
      </c>
      <c r="AJ646">
        <v>97</v>
      </c>
      <c r="AK646">
        <f t="shared" si="124"/>
        <v>107</v>
      </c>
      <c r="AL646">
        <v>65</v>
      </c>
      <c r="AM646">
        <v>32</v>
      </c>
      <c r="AN646">
        <v>8</v>
      </c>
      <c r="AO646" s="1" t="s">
        <v>516</v>
      </c>
    </row>
    <row r="647" spans="1:41" x14ac:dyDescent="0.35">
      <c r="A647" s="2">
        <v>41288</v>
      </c>
      <c r="B647" t="s">
        <v>346</v>
      </c>
      <c r="C647">
        <v>5</v>
      </c>
      <c r="D647" t="s">
        <v>35</v>
      </c>
      <c r="E647" t="s">
        <v>49</v>
      </c>
      <c r="F647">
        <v>1</v>
      </c>
      <c r="G647">
        <v>17</v>
      </c>
      <c r="H647">
        <v>1</v>
      </c>
      <c r="I647">
        <v>1</v>
      </c>
      <c r="J647">
        <v>15</v>
      </c>
      <c r="K647" t="s">
        <v>37</v>
      </c>
      <c r="L647" t="s">
        <v>160</v>
      </c>
      <c r="M647" s="1" t="s">
        <v>970</v>
      </c>
      <c r="N647">
        <v>1.1000000000000001</v>
      </c>
      <c r="O647" s="3">
        <v>3.5999999999999997E-2</v>
      </c>
      <c r="P647" s="3">
        <v>2.5999999999999999E-2</v>
      </c>
      <c r="Q647" s="3">
        <v>0.66200000000000003</v>
      </c>
      <c r="R647" s="3">
        <v>0.71299999999999997</v>
      </c>
      <c r="S647" s="3">
        <v>0.54500000000000004</v>
      </c>
      <c r="T647" s="1" t="s">
        <v>378</v>
      </c>
      <c r="U647" s="5">
        <f t="shared" si="122"/>
        <v>11</v>
      </c>
      <c r="V647" s="5">
        <f t="shared" si="123"/>
        <v>18</v>
      </c>
      <c r="W647" s="5">
        <f t="shared" si="125"/>
        <v>11</v>
      </c>
      <c r="X647" s="5">
        <f t="shared" si="126"/>
        <v>18</v>
      </c>
      <c r="Y647" s="3">
        <v>0.51100000000000001</v>
      </c>
      <c r="Z647" s="3">
        <v>0.379</v>
      </c>
      <c r="AA647" s="3">
        <v>7.4999999999999997E-2</v>
      </c>
      <c r="AB647" s="3">
        <v>0.316</v>
      </c>
      <c r="AC647" s="3">
        <v>0.48099999999999998</v>
      </c>
      <c r="AD647" s="1" t="s">
        <v>639</v>
      </c>
      <c r="AE647" s="5">
        <f t="shared" si="127"/>
        <v>7</v>
      </c>
      <c r="AF647" s="5">
        <f t="shared" si="128"/>
        <v>15</v>
      </c>
      <c r="AG647">
        <v>409</v>
      </c>
      <c r="AH647">
        <v>7</v>
      </c>
      <c r="AI647">
        <v>5</v>
      </c>
      <c r="AJ647">
        <v>195</v>
      </c>
      <c r="AK647">
        <f t="shared" si="124"/>
        <v>214</v>
      </c>
      <c r="AL647">
        <v>129</v>
      </c>
      <c r="AM647">
        <v>66</v>
      </c>
      <c r="AN647">
        <v>16</v>
      </c>
      <c r="AO647" s="1" t="s">
        <v>971</v>
      </c>
    </row>
    <row r="648" spans="1:41" x14ac:dyDescent="0.35">
      <c r="A648" s="2">
        <v>41288</v>
      </c>
      <c r="B648" t="s">
        <v>346</v>
      </c>
      <c r="C648">
        <v>5</v>
      </c>
      <c r="D648" t="s">
        <v>35</v>
      </c>
      <c r="E648" t="s">
        <v>54</v>
      </c>
      <c r="F648">
        <v>1</v>
      </c>
      <c r="G648">
        <v>34</v>
      </c>
      <c r="H648">
        <v>1</v>
      </c>
      <c r="I648">
        <v>1</v>
      </c>
      <c r="J648">
        <v>31</v>
      </c>
      <c r="K648" t="s">
        <v>37</v>
      </c>
      <c r="L648" t="s">
        <v>693</v>
      </c>
      <c r="M648" s="1" t="s">
        <v>972</v>
      </c>
      <c r="N648">
        <v>1.85</v>
      </c>
      <c r="O648" s="3">
        <v>8.2000000000000003E-2</v>
      </c>
      <c r="P648" s="3">
        <v>1.2E-2</v>
      </c>
      <c r="Q648" s="3">
        <v>0.64700000000000002</v>
      </c>
      <c r="R648" s="3">
        <v>0.85499999999999998</v>
      </c>
      <c r="S648" s="3">
        <v>0.66700000000000004</v>
      </c>
      <c r="T648" s="1" t="s">
        <v>75</v>
      </c>
      <c r="U648" s="5">
        <f t="shared" si="122"/>
        <v>2</v>
      </c>
      <c r="V648" s="5">
        <f t="shared" si="123"/>
        <v>2</v>
      </c>
      <c r="W648" s="5">
        <f t="shared" si="125"/>
        <v>2</v>
      </c>
      <c r="X648" s="5">
        <f t="shared" si="126"/>
        <v>2</v>
      </c>
      <c r="Y648" s="3">
        <v>0.56799999999999995</v>
      </c>
      <c r="Z648" s="3">
        <v>0.39300000000000002</v>
      </c>
      <c r="AA648" s="3">
        <v>3.6999999999999998E-2</v>
      </c>
      <c r="AB648" s="3">
        <v>0.311</v>
      </c>
      <c r="AC648" s="3">
        <v>0.57599999999999996</v>
      </c>
      <c r="AD648" s="1" t="s">
        <v>353</v>
      </c>
      <c r="AE648" s="5">
        <f t="shared" si="127"/>
        <v>3</v>
      </c>
      <c r="AF648" s="5">
        <f t="shared" si="128"/>
        <v>11</v>
      </c>
      <c r="AG648">
        <v>192</v>
      </c>
      <c r="AH648">
        <v>7</v>
      </c>
      <c r="AI648">
        <v>1</v>
      </c>
      <c r="AJ648">
        <v>85</v>
      </c>
      <c r="AK648">
        <f t="shared" si="124"/>
        <v>107</v>
      </c>
      <c r="AL648">
        <v>55</v>
      </c>
      <c r="AM648">
        <v>30</v>
      </c>
      <c r="AN648">
        <v>4</v>
      </c>
      <c r="AO648" s="1" t="s">
        <v>522</v>
      </c>
    </row>
    <row r="649" spans="1:41" x14ac:dyDescent="0.35">
      <c r="A649" s="2">
        <v>41288</v>
      </c>
      <c r="B649" t="s">
        <v>346</v>
      </c>
      <c r="C649">
        <v>5</v>
      </c>
      <c r="D649" t="s">
        <v>35</v>
      </c>
      <c r="E649" t="s">
        <v>128</v>
      </c>
      <c r="F649">
        <v>1</v>
      </c>
      <c r="G649">
        <v>62</v>
      </c>
      <c r="H649">
        <v>1</v>
      </c>
      <c r="I649">
        <v>1</v>
      </c>
      <c r="K649" t="s">
        <v>37</v>
      </c>
      <c r="L649" t="s">
        <v>973</v>
      </c>
      <c r="M649" s="1" t="s">
        <v>602</v>
      </c>
      <c r="N649">
        <v>3.58</v>
      </c>
      <c r="O649" s="3">
        <v>0.125</v>
      </c>
      <c r="P649" s="3">
        <v>0</v>
      </c>
      <c r="Q649" s="3">
        <v>0.73199999999999998</v>
      </c>
      <c r="R649" s="3">
        <v>0.85399999999999998</v>
      </c>
      <c r="S649" s="3">
        <v>0.86699999999999999</v>
      </c>
      <c r="T649" s="1" t="s">
        <v>57</v>
      </c>
      <c r="U649" s="5">
        <f t="shared" si="122"/>
        <v>0</v>
      </c>
      <c r="V649" s="5">
        <f t="shared" si="123"/>
        <v>0</v>
      </c>
      <c r="W649" s="5">
        <f t="shared" si="125"/>
        <v>0</v>
      </c>
      <c r="X649" s="5">
        <f t="shared" si="126"/>
        <v>0</v>
      </c>
      <c r="Y649" s="3">
        <v>0.64400000000000002</v>
      </c>
      <c r="Z649" s="3">
        <v>0.51100000000000001</v>
      </c>
      <c r="AA649" s="3">
        <v>6.7000000000000004E-2</v>
      </c>
      <c r="AB649" s="3">
        <v>0.439</v>
      </c>
      <c r="AC649" s="3">
        <v>0.63600000000000001</v>
      </c>
      <c r="AD649" s="1" t="s">
        <v>359</v>
      </c>
      <c r="AE649" s="5">
        <f t="shared" si="127"/>
        <v>6</v>
      </c>
      <c r="AF649" s="5">
        <f t="shared" si="128"/>
        <v>13</v>
      </c>
      <c r="AG649">
        <v>146</v>
      </c>
      <c r="AH649">
        <v>7</v>
      </c>
      <c r="AI649">
        <v>0</v>
      </c>
      <c r="AJ649">
        <v>56</v>
      </c>
      <c r="AK649">
        <f t="shared" si="124"/>
        <v>90</v>
      </c>
      <c r="AL649">
        <v>41</v>
      </c>
      <c r="AM649">
        <v>15</v>
      </c>
      <c r="AN649">
        <v>6</v>
      </c>
      <c r="AO649" s="1" t="s">
        <v>360</v>
      </c>
    </row>
    <row r="650" spans="1:41" x14ac:dyDescent="0.35">
      <c r="A650" s="2">
        <v>41288</v>
      </c>
      <c r="B650" t="s">
        <v>346</v>
      </c>
      <c r="C650">
        <v>5</v>
      </c>
      <c r="D650" t="s">
        <v>35</v>
      </c>
      <c r="E650" t="s">
        <v>133</v>
      </c>
      <c r="F650">
        <v>1</v>
      </c>
      <c r="G650">
        <v>60</v>
      </c>
      <c r="H650">
        <v>1</v>
      </c>
      <c r="I650">
        <v>1</v>
      </c>
      <c r="K650" t="s">
        <v>37</v>
      </c>
      <c r="L650" t="s">
        <v>848</v>
      </c>
      <c r="M650" s="1" t="s">
        <v>974</v>
      </c>
      <c r="N650">
        <v>1.97</v>
      </c>
      <c r="O650" s="3">
        <v>0.11700000000000001</v>
      </c>
      <c r="P650" s="3">
        <v>2.5999999999999999E-2</v>
      </c>
      <c r="Q650" s="3">
        <v>0.63600000000000001</v>
      </c>
      <c r="R650" s="3">
        <v>0.83699999999999997</v>
      </c>
      <c r="S650" s="3">
        <v>0.75</v>
      </c>
      <c r="T650" s="1" t="s">
        <v>179</v>
      </c>
      <c r="U650" s="5">
        <f t="shared" si="122"/>
        <v>3</v>
      </c>
      <c r="V650" s="5">
        <f t="shared" si="123"/>
        <v>3</v>
      </c>
      <c r="W650" s="5">
        <f t="shared" si="125"/>
        <v>3</v>
      </c>
      <c r="X650" s="5">
        <f t="shared" si="126"/>
        <v>3</v>
      </c>
      <c r="Y650" s="3">
        <v>0.58299999999999996</v>
      </c>
      <c r="Z650" s="3">
        <v>0.38400000000000001</v>
      </c>
      <c r="AA650" s="3">
        <v>5.8000000000000003E-2</v>
      </c>
      <c r="AB650" s="3">
        <v>0.27600000000000002</v>
      </c>
      <c r="AC650" s="3">
        <v>0.60699999999999998</v>
      </c>
      <c r="AD650" s="1" t="s">
        <v>186</v>
      </c>
      <c r="AE650" s="5">
        <f t="shared" si="127"/>
        <v>4</v>
      </c>
      <c r="AF650" s="5">
        <f t="shared" si="128"/>
        <v>7</v>
      </c>
      <c r="AG650">
        <v>163</v>
      </c>
      <c r="AH650">
        <v>9</v>
      </c>
      <c r="AI650">
        <v>2</v>
      </c>
      <c r="AJ650">
        <v>77</v>
      </c>
      <c r="AK650">
        <f t="shared" si="124"/>
        <v>86</v>
      </c>
      <c r="AL650">
        <v>49</v>
      </c>
      <c r="AM650">
        <v>28</v>
      </c>
      <c r="AN650">
        <v>5</v>
      </c>
      <c r="AO650" s="1" t="s">
        <v>155</v>
      </c>
    </row>
    <row r="651" spans="1:41" x14ac:dyDescent="0.35">
      <c r="A651" s="2">
        <v>41218</v>
      </c>
      <c r="B651" t="s">
        <v>227</v>
      </c>
      <c r="C651">
        <v>3</v>
      </c>
      <c r="D651" t="s">
        <v>35</v>
      </c>
      <c r="E651" t="s">
        <v>61</v>
      </c>
      <c r="F651">
        <v>1</v>
      </c>
      <c r="G651">
        <v>2</v>
      </c>
      <c r="H651">
        <v>1</v>
      </c>
      <c r="I651">
        <v>1</v>
      </c>
      <c r="J651">
        <v>2</v>
      </c>
      <c r="K651" t="s">
        <v>37</v>
      </c>
      <c r="L651" t="s">
        <v>435</v>
      </c>
      <c r="M651" s="1" t="s">
        <v>850</v>
      </c>
      <c r="N651">
        <v>1</v>
      </c>
      <c r="O651" s="3">
        <v>6.0999999999999999E-2</v>
      </c>
      <c r="P651" s="3">
        <v>0.02</v>
      </c>
      <c r="Q651" s="3">
        <v>0.69399999999999995</v>
      </c>
      <c r="R651" s="3">
        <v>0.63200000000000001</v>
      </c>
      <c r="S651" s="3">
        <v>0.46700000000000003</v>
      </c>
      <c r="T651" s="1" t="s">
        <v>186</v>
      </c>
      <c r="U651" s="5">
        <f t="shared" si="122"/>
        <v>4</v>
      </c>
      <c r="V651" s="5">
        <f t="shared" si="123"/>
        <v>7</v>
      </c>
      <c r="W651" s="5">
        <f t="shared" si="125"/>
        <v>4</v>
      </c>
      <c r="X651" s="5">
        <f t="shared" si="126"/>
        <v>7</v>
      </c>
      <c r="Y651" s="3">
        <v>0.503</v>
      </c>
      <c r="Z651" s="3">
        <v>0.41899999999999998</v>
      </c>
      <c r="AA651" s="3">
        <v>8.5999999999999993E-2</v>
      </c>
      <c r="AB651" s="3">
        <v>0.38600000000000001</v>
      </c>
      <c r="AC651" s="3">
        <v>0.47199999999999998</v>
      </c>
      <c r="AD651" s="1" t="s">
        <v>186</v>
      </c>
      <c r="AE651" s="5">
        <f t="shared" si="127"/>
        <v>4</v>
      </c>
      <c r="AF651" s="5">
        <f t="shared" si="128"/>
        <v>7</v>
      </c>
      <c r="AG651">
        <v>191</v>
      </c>
      <c r="AH651">
        <v>6</v>
      </c>
      <c r="AI651">
        <v>2</v>
      </c>
      <c r="AJ651">
        <v>98</v>
      </c>
      <c r="AK651">
        <f t="shared" si="124"/>
        <v>93</v>
      </c>
      <c r="AL651">
        <v>68</v>
      </c>
      <c r="AM651">
        <v>30</v>
      </c>
      <c r="AN651">
        <v>8</v>
      </c>
      <c r="AO651" s="1" t="s">
        <v>238</v>
      </c>
    </row>
    <row r="652" spans="1:41" x14ac:dyDescent="0.35">
      <c r="A652" s="2">
        <v>41218</v>
      </c>
      <c r="B652" t="s">
        <v>227</v>
      </c>
      <c r="C652">
        <v>3</v>
      </c>
      <c r="D652" t="s">
        <v>35</v>
      </c>
      <c r="E652" t="s">
        <v>36</v>
      </c>
      <c r="F652">
        <v>1</v>
      </c>
      <c r="G652">
        <v>7</v>
      </c>
      <c r="H652">
        <v>1</v>
      </c>
      <c r="I652">
        <v>1</v>
      </c>
      <c r="J652">
        <v>6</v>
      </c>
      <c r="K652" t="s">
        <v>37</v>
      </c>
      <c r="L652" t="s">
        <v>517</v>
      </c>
      <c r="M652" s="1" t="s">
        <v>901</v>
      </c>
      <c r="N652">
        <v>1.23</v>
      </c>
      <c r="O652" s="3">
        <v>0.106</v>
      </c>
      <c r="P652" s="3">
        <v>1.2E-2</v>
      </c>
      <c r="Q652" s="3">
        <v>0.58799999999999997</v>
      </c>
      <c r="R652" s="3">
        <v>0.82</v>
      </c>
      <c r="S652" s="3">
        <v>0.45700000000000002</v>
      </c>
      <c r="T652" s="1" t="s">
        <v>162</v>
      </c>
      <c r="U652" s="5">
        <f t="shared" si="122"/>
        <v>5</v>
      </c>
      <c r="V652" s="5">
        <f t="shared" si="123"/>
        <v>7</v>
      </c>
      <c r="W652" s="5">
        <f t="shared" si="125"/>
        <v>5</v>
      </c>
      <c r="X652" s="5">
        <f t="shared" si="126"/>
        <v>7</v>
      </c>
      <c r="Y652" s="3">
        <v>0.54300000000000004</v>
      </c>
      <c r="Z652" s="3">
        <v>0.40500000000000003</v>
      </c>
      <c r="AA652" s="3">
        <v>6.3E-2</v>
      </c>
      <c r="AB652" s="3">
        <v>0.33300000000000002</v>
      </c>
      <c r="AC652" s="3">
        <v>0.51600000000000001</v>
      </c>
      <c r="AD652" s="1" t="s">
        <v>165</v>
      </c>
      <c r="AE652" s="5">
        <f t="shared" si="127"/>
        <v>4</v>
      </c>
      <c r="AF652" s="5">
        <f t="shared" si="128"/>
        <v>10</v>
      </c>
      <c r="AG652">
        <v>164</v>
      </c>
      <c r="AH652">
        <v>9</v>
      </c>
      <c r="AI652">
        <v>1</v>
      </c>
      <c r="AJ652">
        <v>85</v>
      </c>
      <c r="AK652">
        <f t="shared" si="124"/>
        <v>79</v>
      </c>
      <c r="AL652">
        <v>50</v>
      </c>
      <c r="AM652">
        <v>35</v>
      </c>
      <c r="AN652">
        <v>5</v>
      </c>
      <c r="AO652" s="1" t="s">
        <v>859</v>
      </c>
    </row>
    <row r="653" spans="1:41" x14ac:dyDescent="0.35">
      <c r="A653" s="2">
        <v>41218</v>
      </c>
      <c r="B653" t="s">
        <v>227</v>
      </c>
      <c r="C653">
        <v>3</v>
      </c>
      <c r="D653" t="s">
        <v>35</v>
      </c>
      <c r="E653" t="s">
        <v>98</v>
      </c>
      <c r="F653">
        <v>1</v>
      </c>
      <c r="G653">
        <v>8</v>
      </c>
      <c r="H653">
        <v>1</v>
      </c>
      <c r="I653">
        <v>1</v>
      </c>
      <c r="J653">
        <v>7</v>
      </c>
      <c r="K653" t="s">
        <v>37</v>
      </c>
      <c r="L653" t="s">
        <v>548</v>
      </c>
      <c r="M653" s="1" t="s">
        <v>617</v>
      </c>
      <c r="N653">
        <v>1.35</v>
      </c>
      <c r="O653" s="3">
        <v>0.03</v>
      </c>
      <c r="P653" s="3">
        <v>1.4999999999999999E-2</v>
      </c>
      <c r="Q653" s="3">
        <v>0.65200000000000002</v>
      </c>
      <c r="R653" s="3">
        <v>0.81399999999999995</v>
      </c>
      <c r="S653" s="3">
        <v>0.65200000000000002</v>
      </c>
      <c r="T653" s="1" t="s">
        <v>179</v>
      </c>
      <c r="U653" s="5">
        <f t="shared" si="122"/>
        <v>3</v>
      </c>
      <c r="V653" s="5">
        <f t="shared" si="123"/>
        <v>3</v>
      </c>
      <c r="W653" s="5">
        <f t="shared" si="125"/>
        <v>3</v>
      </c>
      <c r="X653" s="5">
        <f t="shared" si="126"/>
        <v>3</v>
      </c>
      <c r="Y653" s="3">
        <v>0.54100000000000004</v>
      </c>
      <c r="Z653" s="3">
        <v>0.32800000000000001</v>
      </c>
      <c r="AA653" s="3">
        <v>0.03</v>
      </c>
      <c r="AB653" s="3">
        <v>0.25600000000000001</v>
      </c>
      <c r="AC653" s="3">
        <v>0.45800000000000002</v>
      </c>
      <c r="AD653" s="1" t="s">
        <v>88</v>
      </c>
      <c r="AE653" s="5">
        <f t="shared" si="127"/>
        <v>2</v>
      </c>
      <c r="AF653" s="5">
        <f t="shared" si="128"/>
        <v>3</v>
      </c>
      <c r="AG653">
        <v>133</v>
      </c>
      <c r="AH653">
        <v>2</v>
      </c>
      <c r="AI653">
        <v>1</v>
      </c>
      <c r="AJ653">
        <v>66</v>
      </c>
      <c r="AK653">
        <f t="shared" si="124"/>
        <v>67</v>
      </c>
      <c r="AL653">
        <v>43</v>
      </c>
      <c r="AM653">
        <v>23</v>
      </c>
      <c r="AN653">
        <v>2</v>
      </c>
      <c r="AO653" s="1" t="s">
        <v>327</v>
      </c>
    </row>
    <row r="654" spans="1:41" x14ac:dyDescent="0.35">
      <c r="A654" s="2">
        <v>41218</v>
      </c>
      <c r="B654" t="s">
        <v>227</v>
      </c>
      <c r="C654">
        <v>3</v>
      </c>
      <c r="D654" t="s">
        <v>35</v>
      </c>
      <c r="E654" t="s">
        <v>98</v>
      </c>
      <c r="F654">
        <v>1</v>
      </c>
      <c r="G654">
        <v>3</v>
      </c>
      <c r="H654">
        <v>1</v>
      </c>
      <c r="I654">
        <v>1</v>
      </c>
      <c r="J654">
        <v>3</v>
      </c>
      <c r="K654" t="s">
        <v>37</v>
      </c>
      <c r="L654" t="s">
        <v>175</v>
      </c>
      <c r="M654" s="1" t="s">
        <v>975</v>
      </c>
      <c r="N654">
        <v>1.1100000000000001</v>
      </c>
      <c r="O654" s="3">
        <v>4.2999999999999997E-2</v>
      </c>
      <c r="P654" s="3">
        <v>0</v>
      </c>
      <c r="Q654" s="3">
        <v>0.60599999999999998</v>
      </c>
      <c r="R654" s="3">
        <v>0.78900000000000003</v>
      </c>
      <c r="S654" s="3">
        <v>0.54100000000000004</v>
      </c>
      <c r="T654" s="1" t="s">
        <v>162</v>
      </c>
      <c r="U654" s="5">
        <f t="shared" si="122"/>
        <v>5</v>
      </c>
      <c r="V654" s="5">
        <f t="shared" si="123"/>
        <v>7</v>
      </c>
      <c r="W654" s="5">
        <f t="shared" si="125"/>
        <v>5</v>
      </c>
      <c r="X654" s="5">
        <f t="shared" si="126"/>
        <v>7</v>
      </c>
      <c r="Y654" s="3">
        <v>0.52200000000000002</v>
      </c>
      <c r="Z654" s="3">
        <v>0.34100000000000003</v>
      </c>
      <c r="AA654" s="3">
        <v>0.10199999999999999</v>
      </c>
      <c r="AB654" s="3">
        <v>0.28799999999999998</v>
      </c>
      <c r="AC654" s="3">
        <v>0.41699999999999998</v>
      </c>
      <c r="AD654" s="1" t="s">
        <v>89</v>
      </c>
      <c r="AE654" s="5">
        <f t="shared" si="127"/>
        <v>3</v>
      </c>
      <c r="AF654" s="5">
        <f t="shared" si="128"/>
        <v>7</v>
      </c>
      <c r="AG654">
        <v>182</v>
      </c>
      <c r="AH654">
        <v>4</v>
      </c>
      <c r="AI654">
        <v>0</v>
      </c>
      <c r="AJ654">
        <v>94</v>
      </c>
      <c r="AK654">
        <f t="shared" si="124"/>
        <v>88</v>
      </c>
      <c r="AL654">
        <v>57</v>
      </c>
      <c r="AM654">
        <v>37</v>
      </c>
      <c r="AN654">
        <v>9</v>
      </c>
      <c r="AO654" s="1" t="s">
        <v>114</v>
      </c>
    </row>
    <row r="655" spans="1:41" x14ac:dyDescent="0.35">
      <c r="A655" s="2">
        <v>41218</v>
      </c>
      <c r="B655" t="s">
        <v>227</v>
      </c>
      <c r="C655">
        <v>3</v>
      </c>
      <c r="D655" t="s">
        <v>35</v>
      </c>
      <c r="E655" t="s">
        <v>98</v>
      </c>
      <c r="F655">
        <v>1</v>
      </c>
      <c r="G655">
        <v>6</v>
      </c>
      <c r="H655">
        <v>1</v>
      </c>
      <c r="I655">
        <v>1</v>
      </c>
      <c r="J655">
        <v>5</v>
      </c>
      <c r="K655" t="s">
        <v>37</v>
      </c>
      <c r="L655" t="s">
        <v>645</v>
      </c>
      <c r="M655" s="1" t="s">
        <v>976</v>
      </c>
      <c r="N655">
        <v>1.49</v>
      </c>
      <c r="O655" s="3">
        <v>0.121</v>
      </c>
      <c r="P655" s="3">
        <v>0</v>
      </c>
      <c r="Q655" s="3">
        <v>0.65500000000000003</v>
      </c>
      <c r="R655" s="3">
        <v>0.81599999999999995</v>
      </c>
      <c r="S655" s="3">
        <v>0.55000000000000004</v>
      </c>
      <c r="T655" s="1" t="s">
        <v>70</v>
      </c>
      <c r="U655" s="5">
        <f t="shared" si="122"/>
        <v>1</v>
      </c>
      <c r="V655" s="5">
        <f t="shared" si="123"/>
        <v>2</v>
      </c>
      <c r="W655" s="5">
        <f t="shared" si="125"/>
        <v>1</v>
      </c>
      <c r="X655" s="5">
        <f t="shared" si="126"/>
        <v>2</v>
      </c>
      <c r="Y655" s="3">
        <v>0.55600000000000005</v>
      </c>
      <c r="Z655" s="3">
        <v>0.41199999999999998</v>
      </c>
      <c r="AA655" s="3">
        <v>4.3999999999999997E-2</v>
      </c>
      <c r="AB655" s="3">
        <v>0.23699999999999999</v>
      </c>
      <c r="AC655" s="3">
        <v>0.63300000000000001</v>
      </c>
      <c r="AD655" s="1" t="s">
        <v>157</v>
      </c>
      <c r="AE655" s="5">
        <f t="shared" si="127"/>
        <v>3</v>
      </c>
      <c r="AF655" s="5">
        <f t="shared" si="128"/>
        <v>8</v>
      </c>
      <c r="AG655">
        <v>126</v>
      </c>
      <c r="AH655">
        <v>7</v>
      </c>
      <c r="AI655">
        <v>0</v>
      </c>
      <c r="AJ655">
        <v>58</v>
      </c>
      <c r="AK655">
        <f t="shared" si="124"/>
        <v>68</v>
      </c>
      <c r="AL655">
        <v>38</v>
      </c>
      <c r="AM655">
        <v>20</v>
      </c>
      <c r="AN655">
        <v>3</v>
      </c>
      <c r="AO655" s="1" t="s">
        <v>208</v>
      </c>
    </row>
    <row r="656" spans="1:41" x14ac:dyDescent="0.35">
      <c r="A656" s="2">
        <v>41211</v>
      </c>
      <c r="B656" t="s">
        <v>236</v>
      </c>
      <c r="C656">
        <v>3</v>
      </c>
      <c r="D656" t="s">
        <v>35</v>
      </c>
      <c r="E656" t="s">
        <v>54</v>
      </c>
      <c r="F656">
        <v>2</v>
      </c>
      <c r="G656">
        <v>23</v>
      </c>
      <c r="H656">
        <v>0</v>
      </c>
      <c r="I656">
        <v>2</v>
      </c>
      <c r="K656" t="s">
        <v>491</v>
      </c>
      <c r="L656" t="s">
        <v>37</v>
      </c>
      <c r="M656" s="1" t="s">
        <v>977</v>
      </c>
      <c r="N656">
        <v>1.1599999999999999</v>
      </c>
      <c r="O656" s="3">
        <v>8.5999999999999993E-2</v>
      </c>
      <c r="P656" s="3">
        <v>3.2000000000000001E-2</v>
      </c>
      <c r="Q656" s="3">
        <v>0.61299999999999999</v>
      </c>
      <c r="R656" s="3">
        <v>0.78900000000000003</v>
      </c>
      <c r="S656" s="3">
        <v>0.41699999999999998</v>
      </c>
      <c r="T656" s="1" t="s">
        <v>108</v>
      </c>
      <c r="U656" s="5">
        <f t="shared" si="122"/>
        <v>2</v>
      </c>
      <c r="V656" s="5">
        <f t="shared" si="123"/>
        <v>4</v>
      </c>
      <c r="W656" s="5">
        <f t="shared" si="125"/>
        <v>2</v>
      </c>
      <c r="X656" s="5">
        <f t="shared" si="126"/>
        <v>4</v>
      </c>
      <c r="Y656" s="3">
        <v>0.52700000000000002</v>
      </c>
      <c r="Z656" s="3">
        <v>0.41099999999999998</v>
      </c>
      <c r="AA656" s="3">
        <v>0.189</v>
      </c>
      <c r="AB656" s="3">
        <v>0.27300000000000002</v>
      </c>
      <c r="AC656" s="3">
        <v>0.6</v>
      </c>
      <c r="AD656" s="1" t="s">
        <v>165</v>
      </c>
      <c r="AE656" s="5">
        <f t="shared" si="127"/>
        <v>4</v>
      </c>
      <c r="AF656" s="5">
        <f t="shared" si="128"/>
        <v>10</v>
      </c>
      <c r="AG656">
        <v>188</v>
      </c>
      <c r="AH656">
        <v>8</v>
      </c>
      <c r="AI656">
        <v>3</v>
      </c>
      <c r="AJ656">
        <v>93</v>
      </c>
      <c r="AK656">
        <f t="shared" si="124"/>
        <v>95</v>
      </c>
      <c r="AL656">
        <v>57</v>
      </c>
      <c r="AM656">
        <v>36</v>
      </c>
      <c r="AN656">
        <v>18</v>
      </c>
      <c r="AO656" s="1" t="s">
        <v>902</v>
      </c>
    </row>
    <row r="657" spans="1:41" x14ac:dyDescent="0.35">
      <c r="A657" s="2">
        <v>41189</v>
      </c>
      <c r="B657" t="s">
        <v>467</v>
      </c>
      <c r="C657">
        <v>3</v>
      </c>
      <c r="D657" t="s">
        <v>35</v>
      </c>
      <c r="E657" t="s">
        <v>61</v>
      </c>
      <c r="F657">
        <v>2</v>
      </c>
      <c r="G657">
        <v>3</v>
      </c>
      <c r="H657">
        <v>1</v>
      </c>
      <c r="I657">
        <v>2</v>
      </c>
      <c r="J657">
        <v>3</v>
      </c>
      <c r="K657" t="s">
        <v>37</v>
      </c>
      <c r="L657" t="s">
        <v>175</v>
      </c>
      <c r="M657" s="1" t="s">
        <v>978</v>
      </c>
      <c r="N657">
        <v>1.1100000000000001</v>
      </c>
      <c r="O657" s="3">
        <v>2.9000000000000001E-2</v>
      </c>
      <c r="P657" s="3">
        <v>3.7999999999999999E-2</v>
      </c>
      <c r="Q657" s="3">
        <v>0.59599999999999997</v>
      </c>
      <c r="R657" s="3">
        <v>0.69399999999999995</v>
      </c>
      <c r="S657" s="3">
        <v>0.47599999999999998</v>
      </c>
      <c r="T657" s="1" t="s">
        <v>171</v>
      </c>
      <c r="U657" s="5">
        <f t="shared" si="122"/>
        <v>1</v>
      </c>
      <c r="V657" s="5">
        <f t="shared" si="123"/>
        <v>6</v>
      </c>
      <c r="W657" s="5">
        <f t="shared" si="125"/>
        <v>1</v>
      </c>
      <c r="X657" s="5">
        <f t="shared" si="126"/>
        <v>6</v>
      </c>
      <c r="Y657" s="3">
        <v>0.51300000000000001</v>
      </c>
      <c r="Z657" s="3">
        <v>0.438</v>
      </c>
      <c r="AA657" s="3">
        <v>3.1E-2</v>
      </c>
      <c r="AB657" s="3">
        <v>0.35199999999999998</v>
      </c>
      <c r="AC657" s="3">
        <v>0.54400000000000004</v>
      </c>
      <c r="AD657" s="1" t="s">
        <v>359</v>
      </c>
      <c r="AE657" s="5">
        <f t="shared" si="127"/>
        <v>6</v>
      </c>
      <c r="AF657" s="5">
        <f t="shared" si="128"/>
        <v>13</v>
      </c>
      <c r="AG657">
        <v>232</v>
      </c>
      <c r="AH657">
        <v>3</v>
      </c>
      <c r="AI657">
        <v>4</v>
      </c>
      <c r="AJ657">
        <v>104</v>
      </c>
      <c r="AK657">
        <f t="shared" si="124"/>
        <v>128</v>
      </c>
      <c r="AL657">
        <v>62</v>
      </c>
      <c r="AM657">
        <v>42</v>
      </c>
      <c r="AN657">
        <v>4</v>
      </c>
      <c r="AO657" s="1" t="s">
        <v>195</v>
      </c>
    </row>
    <row r="658" spans="1:41" x14ac:dyDescent="0.35">
      <c r="A658" s="2">
        <v>41189</v>
      </c>
      <c r="B658" t="s">
        <v>467</v>
      </c>
      <c r="C658">
        <v>3</v>
      </c>
      <c r="D658" t="s">
        <v>35</v>
      </c>
      <c r="E658" t="s">
        <v>36</v>
      </c>
      <c r="F658">
        <v>2</v>
      </c>
      <c r="G658">
        <v>7</v>
      </c>
      <c r="H658">
        <v>1</v>
      </c>
      <c r="I658">
        <v>2</v>
      </c>
      <c r="J658">
        <v>4</v>
      </c>
      <c r="K658" t="s">
        <v>37</v>
      </c>
      <c r="L658" t="s">
        <v>645</v>
      </c>
      <c r="M658" s="1" t="s">
        <v>62</v>
      </c>
      <c r="N658">
        <v>1.65</v>
      </c>
      <c r="O658" s="3">
        <v>8.8999999999999996E-2</v>
      </c>
      <c r="P658" s="3">
        <v>5.3999999999999999E-2</v>
      </c>
      <c r="Q658" s="3">
        <v>0.75</v>
      </c>
      <c r="R658" s="3">
        <v>0.83299999999999996</v>
      </c>
      <c r="S658" s="3">
        <v>0.42899999999999999</v>
      </c>
      <c r="T658" s="1" t="s">
        <v>88</v>
      </c>
      <c r="U658" s="5">
        <f t="shared" si="122"/>
        <v>2</v>
      </c>
      <c r="V658" s="5">
        <f t="shared" si="123"/>
        <v>3</v>
      </c>
      <c r="W658" s="5">
        <f t="shared" si="125"/>
        <v>2</v>
      </c>
      <c r="X658" s="5">
        <f t="shared" si="126"/>
        <v>3</v>
      </c>
      <c r="Y658" s="3">
        <v>0.58099999999999996</v>
      </c>
      <c r="Z658" s="3">
        <v>0.443</v>
      </c>
      <c r="AA658" s="3">
        <v>6.6000000000000003E-2</v>
      </c>
      <c r="AB658" s="3">
        <v>0.29399999999999998</v>
      </c>
      <c r="AC658" s="3">
        <v>0.63</v>
      </c>
      <c r="AD658" s="1" t="s">
        <v>179</v>
      </c>
      <c r="AE658" s="5">
        <f t="shared" si="127"/>
        <v>3</v>
      </c>
      <c r="AF658" s="5">
        <f t="shared" si="128"/>
        <v>3</v>
      </c>
      <c r="AG658">
        <v>117</v>
      </c>
      <c r="AH658">
        <v>5</v>
      </c>
      <c r="AI658">
        <v>3</v>
      </c>
      <c r="AJ658">
        <v>56</v>
      </c>
      <c r="AK658">
        <f t="shared" si="124"/>
        <v>61</v>
      </c>
      <c r="AL658">
        <v>42</v>
      </c>
      <c r="AM658">
        <v>14</v>
      </c>
      <c r="AN658">
        <v>4</v>
      </c>
      <c r="AO658" s="1" t="s">
        <v>96</v>
      </c>
    </row>
    <row r="659" spans="1:41" x14ac:dyDescent="0.35">
      <c r="A659" s="2">
        <v>41189</v>
      </c>
      <c r="B659" t="s">
        <v>467</v>
      </c>
      <c r="C659">
        <v>3</v>
      </c>
      <c r="D659" t="s">
        <v>35</v>
      </c>
      <c r="E659" t="s">
        <v>43</v>
      </c>
      <c r="F659">
        <v>2</v>
      </c>
      <c r="G659">
        <v>21</v>
      </c>
      <c r="H659">
        <v>1</v>
      </c>
      <c r="I659">
        <v>2</v>
      </c>
      <c r="K659" t="s">
        <v>37</v>
      </c>
      <c r="L659" t="s">
        <v>934</v>
      </c>
      <c r="M659" s="1" t="s">
        <v>209</v>
      </c>
      <c r="N659">
        <v>1.5</v>
      </c>
      <c r="O659" s="3">
        <v>7.0999999999999994E-2</v>
      </c>
      <c r="P659" s="3">
        <v>3.5999999999999997E-2</v>
      </c>
      <c r="Q659" s="3">
        <v>0.66100000000000003</v>
      </c>
      <c r="R659" s="3">
        <v>0.78400000000000003</v>
      </c>
      <c r="S659" s="3">
        <v>0.36799999999999999</v>
      </c>
      <c r="T659" s="1" t="s">
        <v>40</v>
      </c>
      <c r="U659" s="5">
        <f t="shared" si="122"/>
        <v>0</v>
      </c>
      <c r="V659" s="5">
        <f t="shared" si="123"/>
        <v>2</v>
      </c>
      <c r="W659" s="5">
        <f t="shared" si="125"/>
        <v>0</v>
      </c>
      <c r="X659" s="5">
        <f t="shared" si="126"/>
        <v>2</v>
      </c>
      <c r="Y659" s="3">
        <v>0.58799999999999997</v>
      </c>
      <c r="Z659" s="3">
        <v>0.53400000000000003</v>
      </c>
      <c r="AA659" s="3">
        <v>3.4000000000000002E-2</v>
      </c>
      <c r="AB659" s="3">
        <v>0.45700000000000002</v>
      </c>
      <c r="AC659" s="3">
        <v>0.65200000000000002</v>
      </c>
      <c r="AD659" s="1" t="s">
        <v>117</v>
      </c>
      <c r="AE659" s="5">
        <f t="shared" si="127"/>
        <v>5</v>
      </c>
      <c r="AF659" s="5">
        <f t="shared" si="128"/>
        <v>9</v>
      </c>
      <c r="AG659">
        <v>114</v>
      </c>
      <c r="AH659">
        <v>4</v>
      </c>
      <c r="AI659">
        <v>2</v>
      </c>
      <c r="AJ659">
        <v>56</v>
      </c>
      <c r="AK659">
        <f t="shared" si="124"/>
        <v>58</v>
      </c>
      <c r="AL659">
        <v>37</v>
      </c>
      <c r="AM659">
        <v>19</v>
      </c>
      <c r="AN659">
        <v>2</v>
      </c>
      <c r="AO659" s="1" t="s">
        <v>464</v>
      </c>
    </row>
    <row r="660" spans="1:41" x14ac:dyDescent="0.35">
      <c r="A660" s="2">
        <v>41189</v>
      </c>
      <c r="B660" t="s">
        <v>467</v>
      </c>
      <c r="C660">
        <v>3</v>
      </c>
      <c r="D660" t="s">
        <v>35</v>
      </c>
      <c r="E660" t="s">
        <v>49</v>
      </c>
      <c r="F660">
        <v>2</v>
      </c>
      <c r="G660">
        <v>29</v>
      </c>
      <c r="H660">
        <v>1</v>
      </c>
      <c r="I660">
        <v>2</v>
      </c>
      <c r="K660" t="s">
        <v>37</v>
      </c>
      <c r="L660" t="s">
        <v>667</v>
      </c>
      <c r="M660" s="1" t="s">
        <v>209</v>
      </c>
      <c r="N660">
        <v>2.62</v>
      </c>
      <c r="O660" s="3">
        <v>0.27900000000000003</v>
      </c>
      <c r="P660" s="3">
        <v>2.3E-2</v>
      </c>
      <c r="Q660" s="3">
        <v>0.67400000000000004</v>
      </c>
      <c r="R660" s="3">
        <v>0.93100000000000005</v>
      </c>
      <c r="S660" s="3">
        <v>0.64300000000000002</v>
      </c>
      <c r="T660" s="1" t="s">
        <v>57</v>
      </c>
      <c r="U660" s="5">
        <f t="shared" si="122"/>
        <v>0</v>
      </c>
      <c r="V660" s="5">
        <f t="shared" si="123"/>
        <v>0</v>
      </c>
      <c r="W660" s="5">
        <f t="shared" si="125"/>
        <v>0</v>
      </c>
      <c r="X660" s="5">
        <f t="shared" si="126"/>
        <v>0</v>
      </c>
      <c r="Y660" s="3">
        <v>0.60799999999999998</v>
      </c>
      <c r="Z660" s="3">
        <v>0.42599999999999999</v>
      </c>
      <c r="AA660" s="3">
        <v>5.6000000000000001E-2</v>
      </c>
      <c r="AB660" s="3">
        <v>0.23100000000000001</v>
      </c>
      <c r="AC660" s="3">
        <v>0.60699999999999998</v>
      </c>
      <c r="AD660" s="1" t="s">
        <v>89</v>
      </c>
      <c r="AE660" s="5">
        <f t="shared" si="127"/>
        <v>3</v>
      </c>
      <c r="AF660" s="5">
        <f t="shared" si="128"/>
        <v>7</v>
      </c>
      <c r="AG660">
        <v>97</v>
      </c>
      <c r="AH660">
        <v>12</v>
      </c>
      <c r="AI660">
        <v>1</v>
      </c>
      <c r="AJ660">
        <v>43</v>
      </c>
      <c r="AK660">
        <f t="shared" si="124"/>
        <v>54</v>
      </c>
      <c r="AL660">
        <v>29</v>
      </c>
      <c r="AM660">
        <v>14</v>
      </c>
      <c r="AN660">
        <v>3</v>
      </c>
      <c r="AO660" s="1" t="s">
        <v>232</v>
      </c>
    </row>
    <row r="661" spans="1:41" x14ac:dyDescent="0.35">
      <c r="A661" s="2">
        <v>41189</v>
      </c>
      <c r="B661" t="s">
        <v>467</v>
      </c>
      <c r="C661">
        <v>3</v>
      </c>
      <c r="D661" t="s">
        <v>35</v>
      </c>
      <c r="E661" t="s">
        <v>54</v>
      </c>
      <c r="F661">
        <v>2</v>
      </c>
      <c r="G661">
        <v>56</v>
      </c>
      <c r="H661">
        <v>1</v>
      </c>
      <c r="I661">
        <v>2</v>
      </c>
      <c r="K661" t="s">
        <v>37</v>
      </c>
      <c r="L661" t="s">
        <v>460</v>
      </c>
      <c r="M661" s="1" t="s">
        <v>164</v>
      </c>
      <c r="N661">
        <v>3.57</v>
      </c>
      <c r="O661" s="3">
        <v>0.122</v>
      </c>
      <c r="P661" s="3">
        <v>0</v>
      </c>
      <c r="Q661" s="3">
        <v>0.78</v>
      </c>
      <c r="R661" s="3">
        <v>0.90600000000000003</v>
      </c>
      <c r="S661" s="3">
        <v>0.77800000000000002</v>
      </c>
      <c r="T661" s="1" t="s">
        <v>57</v>
      </c>
      <c r="U661" s="5">
        <f t="shared" si="122"/>
        <v>0</v>
      </c>
      <c r="V661" s="5">
        <f t="shared" si="123"/>
        <v>0</v>
      </c>
      <c r="W661" s="5">
        <f t="shared" si="125"/>
        <v>0</v>
      </c>
      <c r="X661" s="5">
        <f t="shared" si="126"/>
        <v>0</v>
      </c>
      <c r="Y661" s="3">
        <v>0.64400000000000002</v>
      </c>
      <c r="Z661" s="3">
        <v>0.435</v>
      </c>
      <c r="AA661" s="3">
        <v>2.1999999999999999E-2</v>
      </c>
      <c r="AB661" s="3">
        <v>0.314</v>
      </c>
      <c r="AC661" s="3">
        <v>0.81799999999999995</v>
      </c>
      <c r="AD661" s="1" t="s">
        <v>71</v>
      </c>
      <c r="AE661" s="5">
        <f t="shared" si="127"/>
        <v>3</v>
      </c>
      <c r="AF661" s="5">
        <f t="shared" si="128"/>
        <v>5</v>
      </c>
      <c r="AG661">
        <v>87</v>
      </c>
      <c r="AH661">
        <v>5</v>
      </c>
      <c r="AI661">
        <v>0</v>
      </c>
      <c r="AJ661">
        <v>41</v>
      </c>
      <c r="AK661">
        <f t="shared" si="124"/>
        <v>46</v>
      </c>
      <c r="AL661">
        <v>32</v>
      </c>
      <c r="AM661">
        <v>9</v>
      </c>
      <c r="AN661">
        <v>1</v>
      </c>
      <c r="AO661" s="1" t="s">
        <v>912</v>
      </c>
    </row>
    <row r="662" spans="1:41" x14ac:dyDescent="0.35">
      <c r="A662" s="2">
        <v>41183</v>
      </c>
      <c r="B662" t="s">
        <v>773</v>
      </c>
      <c r="C662">
        <v>3</v>
      </c>
      <c r="D662" t="s">
        <v>35</v>
      </c>
      <c r="E662" t="s">
        <v>61</v>
      </c>
      <c r="F662">
        <v>2</v>
      </c>
      <c r="G662">
        <v>7</v>
      </c>
      <c r="H662">
        <v>1</v>
      </c>
      <c r="I662">
        <v>1</v>
      </c>
      <c r="J662">
        <v>3</v>
      </c>
      <c r="K662" t="s">
        <v>37</v>
      </c>
      <c r="L662" t="s">
        <v>548</v>
      </c>
      <c r="M662" s="1" t="s">
        <v>231</v>
      </c>
      <c r="N662">
        <v>1.36</v>
      </c>
      <c r="O662" s="3">
        <v>1.4999999999999999E-2</v>
      </c>
      <c r="P662" s="3">
        <v>0.03</v>
      </c>
      <c r="Q662" s="3">
        <v>0.59099999999999997</v>
      </c>
      <c r="R662" s="3">
        <v>0.69199999999999995</v>
      </c>
      <c r="S662" s="3">
        <v>0.63</v>
      </c>
      <c r="T662" s="1" t="s">
        <v>107</v>
      </c>
      <c r="U662" s="5">
        <f t="shared" si="122"/>
        <v>5</v>
      </c>
      <c r="V662" s="5">
        <f t="shared" si="123"/>
        <v>6</v>
      </c>
      <c r="W662" s="5">
        <f t="shared" si="125"/>
        <v>5</v>
      </c>
      <c r="X662" s="5">
        <f t="shared" si="126"/>
        <v>6</v>
      </c>
      <c r="Y662" s="3">
        <v>0.55400000000000005</v>
      </c>
      <c r="Z662" s="3">
        <v>0.45200000000000001</v>
      </c>
      <c r="AA662" s="3">
        <v>0.123</v>
      </c>
      <c r="AB662" s="3">
        <v>0.30199999999999999</v>
      </c>
      <c r="AC662" s="3">
        <v>0.66700000000000004</v>
      </c>
      <c r="AD662" s="1" t="s">
        <v>157</v>
      </c>
      <c r="AE662" s="5">
        <f t="shared" si="127"/>
        <v>3</v>
      </c>
      <c r="AF662" s="5">
        <f t="shared" si="128"/>
        <v>8</v>
      </c>
      <c r="AG662">
        <v>139</v>
      </c>
      <c r="AH662">
        <v>1</v>
      </c>
      <c r="AI662">
        <v>2</v>
      </c>
      <c r="AJ662">
        <v>66</v>
      </c>
      <c r="AK662">
        <f t="shared" si="124"/>
        <v>73</v>
      </c>
      <c r="AL662">
        <v>39</v>
      </c>
      <c r="AM662">
        <v>27</v>
      </c>
      <c r="AN662">
        <v>9</v>
      </c>
      <c r="AO662" s="1" t="s">
        <v>155</v>
      </c>
    </row>
    <row r="663" spans="1:41" x14ac:dyDescent="0.35">
      <c r="A663" s="2">
        <v>41183</v>
      </c>
      <c r="B663" t="s">
        <v>773</v>
      </c>
      <c r="C663">
        <v>3</v>
      </c>
      <c r="D663" t="s">
        <v>35</v>
      </c>
      <c r="E663" t="s">
        <v>36</v>
      </c>
      <c r="F663">
        <v>2</v>
      </c>
      <c r="G663">
        <v>29</v>
      </c>
      <c r="H663">
        <v>1</v>
      </c>
      <c r="I663">
        <v>1</v>
      </c>
      <c r="K663" t="s">
        <v>37</v>
      </c>
      <c r="L663" t="s">
        <v>876</v>
      </c>
      <c r="M663" s="1" t="s">
        <v>665</v>
      </c>
      <c r="N663">
        <v>1.42</v>
      </c>
      <c r="O663" s="3">
        <v>0.125</v>
      </c>
      <c r="P663" s="3">
        <v>3.5999999999999997E-2</v>
      </c>
      <c r="Q663" s="3">
        <v>0.71399999999999997</v>
      </c>
      <c r="R663" s="3">
        <v>0.8</v>
      </c>
      <c r="S663" s="3">
        <v>0.56299999999999994</v>
      </c>
      <c r="T663" s="1" t="s">
        <v>75</v>
      </c>
      <c r="U663" s="5">
        <f t="shared" si="122"/>
        <v>2</v>
      </c>
      <c r="V663" s="5">
        <f t="shared" si="123"/>
        <v>2</v>
      </c>
      <c r="W663" s="5">
        <f t="shared" si="125"/>
        <v>2</v>
      </c>
      <c r="X663" s="5">
        <f t="shared" si="126"/>
        <v>2</v>
      </c>
      <c r="Y663" s="3">
        <v>0.58199999999999996</v>
      </c>
      <c r="Z663" s="3">
        <v>0.38100000000000001</v>
      </c>
      <c r="AA663" s="3">
        <v>0</v>
      </c>
      <c r="AB663" s="3">
        <v>0.41899999999999998</v>
      </c>
      <c r="AC663" s="3">
        <v>0.27300000000000002</v>
      </c>
      <c r="AD663" s="1" t="s">
        <v>179</v>
      </c>
      <c r="AE663" s="5">
        <f t="shared" si="127"/>
        <v>3</v>
      </c>
      <c r="AF663" s="5">
        <f t="shared" si="128"/>
        <v>3</v>
      </c>
      <c r="AG663">
        <v>98</v>
      </c>
      <c r="AH663">
        <v>7</v>
      </c>
      <c r="AI663">
        <v>2</v>
      </c>
      <c r="AJ663">
        <v>56</v>
      </c>
      <c r="AK663">
        <f t="shared" si="124"/>
        <v>42</v>
      </c>
      <c r="AL663">
        <v>40</v>
      </c>
      <c r="AM663">
        <v>16</v>
      </c>
      <c r="AN663">
        <v>0</v>
      </c>
      <c r="AO663" s="1" t="s">
        <v>411</v>
      </c>
    </row>
    <row r="664" spans="1:41" x14ac:dyDescent="0.35">
      <c r="A664" s="2">
        <v>41183</v>
      </c>
      <c r="B664" t="s">
        <v>773</v>
      </c>
      <c r="C664">
        <v>3</v>
      </c>
      <c r="D664" t="s">
        <v>35</v>
      </c>
      <c r="E664" t="s">
        <v>43</v>
      </c>
      <c r="F664">
        <v>2</v>
      </c>
      <c r="G664">
        <v>37</v>
      </c>
      <c r="H664">
        <v>1</v>
      </c>
      <c r="I664">
        <v>1</v>
      </c>
      <c r="K664" t="s">
        <v>37</v>
      </c>
      <c r="L664" t="s">
        <v>979</v>
      </c>
      <c r="M664" s="1" t="s">
        <v>431</v>
      </c>
      <c r="N664">
        <v>2.25</v>
      </c>
      <c r="O664" s="3">
        <v>0.27900000000000003</v>
      </c>
      <c r="P664" s="3">
        <v>7.0000000000000007E-2</v>
      </c>
      <c r="Q664" s="3">
        <v>0.69799999999999995</v>
      </c>
      <c r="R664" s="3">
        <v>0.8</v>
      </c>
      <c r="S664" s="3">
        <v>0.69199999999999995</v>
      </c>
      <c r="T664" s="1" t="s">
        <v>75</v>
      </c>
      <c r="U664" s="5">
        <f t="shared" si="122"/>
        <v>2</v>
      </c>
      <c r="V664" s="5">
        <f t="shared" si="123"/>
        <v>2</v>
      </c>
      <c r="W664" s="5">
        <f t="shared" si="125"/>
        <v>2</v>
      </c>
      <c r="X664" s="5">
        <f t="shared" si="126"/>
        <v>2</v>
      </c>
      <c r="Y664" s="3">
        <v>0.64400000000000002</v>
      </c>
      <c r="Z664" s="3">
        <v>0.52300000000000002</v>
      </c>
      <c r="AA664" s="3">
        <v>6.8000000000000005E-2</v>
      </c>
      <c r="AB664" s="3">
        <v>0.41699999999999998</v>
      </c>
      <c r="AC664" s="3">
        <v>0.65</v>
      </c>
      <c r="AD664" s="1" t="s">
        <v>413</v>
      </c>
      <c r="AE664" s="5">
        <f t="shared" si="127"/>
        <v>4</v>
      </c>
      <c r="AF664" s="5">
        <f t="shared" si="128"/>
        <v>4</v>
      </c>
      <c r="AG664">
        <v>87</v>
      </c>
      <c r="AH664">
        <v>12</v>
      </c>
      <c r="AI664">
        <v>3</v>
      </c>
      <c r="AJ664">
        <v>43</v>
      </c>
      <c r="AK664">
        <f t="shared" si="124"/>
        <v>44</v>
      </c>
      <c r="AL664">
        <v>30</v>
      </c>
      <c r="AM664">
        <v>13</v>
      </c>
      <c r="AN664">
        <v>3</v>
      </c>
      <c r="AO664" s="1" t="s">
        <v>912</v>
      </c>
    </row>
    <row r="665" spans="1:41" x14ac:dyDescent="0.35">
      <c r="A665" s="2">
        <v>41183</v>
      </c>
      <c r="B665" t="s">
        <v>773</v>
      </c>
      <c r="C665">
        <v>3</v>
      </c>
      <c r="D665" t="s">
        <v>35</v>
      </c>
      <c r="E665" t="s">
        <v>49</v>
      </c>
      <c r="F665">
        <v>2</v>
      </c>
      <c r="G665">
        <v>50</v>
      </c>
      <c r="H665">
        <v>1</v>
      </c>
      <c r="I665">
        <v>1</v>
      </c>
      <c r="K665" t="s">
        <v>37</v>
      </c>
      <c r="L665" t="s">
        <v>980</v>
      </c>
      <c r="M665" s="1" t="s">
        <v>100</v>
      </c>
      <c r="N665">
        <v>1.5</v>
      </c>
      <c r="O665" s="3">
        <v>9.4E-2</v>
      </c>
      <c r="P665" s="3">
        <v>3.7999999999999999E-2</v>
      </c>
      <c r="Q665" s="3">
        <v>0.73599999999999999</v>
      </c>
      <c r="R665" s="3">
        <v>0.71799999999999997</v>
      </c>
      <c r="S665" s="3">
        <v>0.35699999999999998</v>
      </c>
      <c r="T665" s="1" t="s">
        <v>67</v>
      </c>
      <c r="U665" s="5">
        <f t="shared" si="122"/>
        <v>1</v>
      </c>
      <c r="V665" s="5">
        <f t="shared" si="123"/>
        <v>3</v>
      </c>
      <c r="W665" s="5">
        <f t="shared" si="125"/>
        <v>1</v>
      </c>
      <c r="X665" s="5">
        <f t="shared" si="126"/>
        <v>3</v>
      </c>
      <c r="Y665" s="3">
        <v>0.59099999999999997</v>
      </c>
      <c r="Z665" s="3">
        <v>0.56499999999999995</v>
      </c>
      <c r="AA665" s="3">
        <v>1.6E-2</v>
      </c>
      <c r="AB665" s="3">
        <v>0.52300000000000002</v>
      </c>
      <c r="AC665" s="3">
        <v>0.66700000000000004</v>
      </c>
      <c r="AD665" s="1" t="s">
        <v>183</v>
      </c>
      <c r="AE665" s="5">
        <f t="shared" si="127"/>
        <v>6</v>
      </c>
      <c r="AF665" s="5">
        <f t="shared" si="128"/>
        <v>12</v>
      </c>
      <c r="AG665">
        <v>115</v>
      </c>
      <c r="AH665">
        <v>5</v>
      </c>
      <c r="AI665">
        <v>2</v>
      </c>
      <c r="AJ665">
        <v>53</v>
      </c>
      <c r="AK665">
        <f t="shared" si="124"/>
        <v>62</v>
      </c>
      <c r="AL665">
        <v>39</v>
      </c>
      <c r="AM665">
        <v>14</v>
      </c>
      <c r="AN665">
        <v>1</v>
      </c>
      <c r="AO665" s="1" t="s">
        <v>64</v>
      </c>
    </row>
    <row r="666" spans="1:41" x14ac:dyDescent="0.35">
      <c r="A666" s="2">
        <v>41183</v>
      </c>
      <c r="B666" t="s">
        <v>773</v>
      </c>
      <c r="C666">
        <v>3</v>
      </c>
      <c r="D666" t="s">
        <v>35</v>
      </c>
      <c r="E666" t="s">
        <v>54</v>
      </c>
      <c r="F666">
        <v>2</v>
      </c>
      <c r="G666">
        <v>123</v>
      </c>
      <c r="H666">
        <v>1</v>
      </c>
      <c r="I666">
        <v>1</v>
      </c>
      <c r="J666" t="s">
        <v>203</v>
      </c>
      <c r="K666" t="s">
        <v>37</v>
      </c>
      <c r="L666" t="s">
        <v>981</v>
      </c>
      <c r="M666" s="1" t="s">
        <v>982</v>
      </c>
      <c r="N666">
        <v>1.58</v>
      </c>
      <c r="O666" s="3">
        <v>7.0999999999999994E-2</v>
      </c>
      <c r="P666" s="3">
        <v>1.2E-2</v>
      </c>
      <c r="Q666" s="3">
        <v>0.68200000000000005</v>
      </c>
      <c r="R666" s="3">
        <v>0.77600000000000002</v>
      </c>
      <c r="S666" s="3">
        <v>0.66700000000000004</v>
      </c>
      <c r="T666" s="1" t="s">
        <v>84</v>
      </c>
      <c r="U666" s="5">
        <f t="shared" si="122"/>
        <v>1</v>
      </c>
      <c r="V666" s="5">
        <f t="shared" si="123"/>
        <v>1</v>
      </c>
      <c r="W666" s="5">
        <f t="shared" si="125"/>
        <v>1</v>
      </c>
      <c r="X666" s="5">
        <f t="shared" si="126"/>
        <v>1</v>
      </c>
      <c r="Y666" s="3">
        <v>0.57199999999999995</v>
      </c>
      <c r="Z666" s="3">
        <v>0.40899999999999997</v>
      </c>
      <c r="AA666" s="3">
        <v>0.08</v>
      </c>
      <c r="AB666" s="3">
        <v>0.33900000000000002</v>
      </c>
      <c r="AC666" s="3">
        <v>0.57699999999999996</v>
      </c>
      <c r="AD666" s="1" t="s">
        <v>186</v>
      </c>
      <c r="AE666" s="5">
        <f t="shared" si="127"/>
        <v>4</v>
      </c>
      <c r="AF666" s="5">
        <f t="shared" si="128"/>
        <v>7</v>
      </c>
      <c r="AG666">
        <v>173</v>
      </c>
      <c r="AH666">
        <v>6</v>
      </c>
      <c r="AI666">
        <v>1</v>
      </c>
      <c r="AJ666">
        <v>85</v>
      </c>
      <c r="AK666">
        <f t="shared" si="124"/>
        <v>88</v>
      </c>
      <c r="AL666">
        <v>58</v>
      </c>
      <c r="AM666">
        <v>27</v>
      </c>
      <c r="AN666">
        <v>7</v>
      </c>
      <c r="AO666" s="1" t="s">
        <v>187</v>
      </c>
    </row>
    <row r="667" spans="1:41" x14ac:dyDescent="0.35">
      <c r="A667" s="2">
        <v>41148</v>
      </c>
      <c r="B667" t="s">
        <v>245</v>
      </c>
      <c r="C667">
        <v>5</v>
      </c>
      <c r="D667" t="s">
        <v>35</v>
      </c>
      <c r="E667" t="s">
        <v>61</v>
      </c>
      <c r="F667">
        <v>2</v>
      </c>
      <c r="G667">
        <v>4</v>
      </c>
      <c r="H667">
        <v>0</v>
      </c>
      <c r="I667">
        <v>2</v>
      </c>
      <c r="J667">
        <v>3</v>
      </c>
      <c r="K667" t="s">
        <v>175</v>
      </c>
      <c r="L667" t="s">
        <v>37</v>
      </c>
      <c r="M667" s="1" t="s">
        <v>983</v>
      </c>
      <c r="N667">
        <v>0.95</v>
      </c>
      <c r="O667" s="3">
        <v>4.2000000000000003E-2</v>
      </c>
      <c r="P667" s="3">
        <v>0.03</v>
      </c>
      <c r="Q667" s="3">
        <v>0.624</v>
      </c>
      <c r="R667" s="3">
        <v>0.63100000000000001</v>
      </c>
      <c r="S667" s="3">
        <v>0.41899999999999998</v>
      </c>
      <c r="T667" s="1" t="s">
        <v>709</v>
      </c>
      <c r="U667" s="5">
        <f t="shared" si="122"/>
        <v>8</v>
      </c>
      <c r="V667" s="5">
        <f t="shared" si="123"/>
        <v>15</v>
      </c>
      <c r="W667" s="5">
        <f t="shared" si="125"/>
        <v>8</v>
      </c>
      <c r="X667" s="5">
        <f t="shared" si="126"/>
        <v>15</v>
      </c>
      <c r="Y667" s="3">
        <v>0.49199999999999999</v>
      </c>
      <c r="Z667" s="3">
        <v>0.42699999999999999</v>
      </c>
      <c r="AA667" s="3">
        <v>3.3000000000000002E-2</v>
      </c>
      <c r="AB667" s="3">
        <v>0.374</v>
      </c>
      <c r="AC667" s="3">
        <v>0.52900000000000003</v>
      </c>
      <c r="AD667" s="1" t="s">
        <v>485</v>
      </c>
      <c r="AE667" s="5">
        <f t="shared" si="127"/>
        <v>9</v>
      </c>
      <c r="AF667" s="5">
        <f t="shared" si="128"/>
        <v>18</v>
      </c>
      <c r="AG667">
        <v>315</v>
      </c>
      <c r="AH667">
        <v>7</v>
      </c>
      <c r="AI667">
        <v>5</v>
      </c>
      <c r="AJ667">
        <v>165</v>
      </c>
      <c r="AK667">
        <f t="shared" si="124"/>
        <v>150</v>
      </c>
      <c r="AL667">
        <v>103</v>
      </c>
      <c r="AM667">
        <v>62</v>
      </c>
      <c r="AN667">
        <v>5</v>
      </c>
      <c r="AO667" s="1" t="s">
        <v>984</v>
      </c>
    </row>
    <row r="668" spans="1:41" x14ac:dyDescent="0.35">
      <c r="A668" s="2">
        <v>41148</v>
      </c>
      <c r="B668" t="s">
        <v>245</v>
      </c>
      <c r="C668">
        <v>5</v>
      </c>
      <c r="D668" t="s">
        <v>35</v>
      </c>
      <c r="E668" t="s">
        <v>36</v>
      </c>
      <c r="F668">
        <v>2</v>
      </c>
      <c r="G668">
        <v>5</v>
      </c>
      <c r="H668">
        <v>1</v>
      </c>
      <c r="I668">
        <v>2</v>
      </c>
      <c r="J668">
        <v>4</v>
      </c>
      <c r="K668" t="s">
        <v>37</v>
      </c>
      <c r="L668" t="s">
        <v>774</v>
      </c>
      <c r="M668" s="1" t="s">
        <v>985</v>
      </c>
      <c r="N668">
        <v>1.29</v>
      </c>
      <c r="O668" s="3">
        <v>6.9000000000000006E-2</v>
      </c>
      <c r="P668" s="3">
        <v>0.01</v>
      </c>
      <c r="Q668" s="3">
        <v>0.59399999999999997</v>
      </c>
      <c r="R668" s="3">
        <v>0.71699999999999997</v>
      </c>
      <c r="S668" s="3">
        <v>0.58499999999999996</v>
      </c>
      <c r="T668" s="1" t="s">
        <v>186</v>
      </c>
      <c r="U668" s="5">
        <f t="shared" si="122"/>
        <v>4</v>
      </c>
      <c r="V668" s="5">
        <f t="shared" si="123"/>
        <v>7</v>
      </c>
      <c r="W668" s="5">
        <f t="shared" si="125"/>
        <v>4</v>
      </c>
      <c r="X668" s="5">
        <f t="shared" si="126"/>
        <v>7</v>
      </c>
      <c r="Y668" s="3">
        <v>0.55400000000000005</v>
      </c>
      <c r="Z668" s="3">
        <v>0.435</v>
      </c>
      <c r="AA668" s="3">
        <v>2.1999999999999999E-2</v>
      </c>
      <c r="AB668" s="3">
        <v>0.36399999999999999</v>
      </c>
      <c r="AC668" s="3">
        <v>0.54100000000000004</v>
      </c>
      <c r="AD668" s="1" t="s">
        <v>250</v>
      </c>
      <c r="AE668" s="5">
        <f t="shared" si="127"/>
        <v>6</v>
      </c>
      <c r="AF668" s="5">
        <f t="shared" si="128"/>
        <v>9</v>
      </c>
      <c r="AG668">
        <v>193</v>
      </c>
      <c r="AH668">
        <v>7</v>
      </c>
      <c r="AI668">
        <v>1</v>
      </c>
      <c r="AJ668">
        <v>101</v>
      </c>
      <c r="AK668">
        <f t="shared" si="124"/>
        <v>92</v>
      </c>
      <c r="AL668">
        <v>60</v>
      </c>
      <c r="AM668">
        <v>41</v>
      </c>
      <c r="AN668">
        <v>2</v>
      </c>
      <c r="AO668" s="1" t="s">
        <v>584</v>
      </c>
    </row>
    <row r="669" spans="1:41" x14ac:dyDescent="0.35">
      <c r="A669" s="2">
        <v>41148</v>
      </c>
      <c r="B669" t="s">
        <v>245</v>
      </c>
      <c r="C669">
        <v>5</v>
      </c>
      <c r="D669" t="s">
        <v>35</v>
      </c>
      <c r="E669" t="s">
        <v>43</v>
      </c>
      <c r="F669">
        <v>2</v>
      </c>
      <c r="G669">
        <v>8</v>
      </c>
      <c r="H669">
        <v>1</v>
      </c>
      <c r="I669">
        <v>2</v>
      </c>
      <c r="J669">
        <v>7</v>
      </c>
      <c r="K669" t="s">
        <v>37</v>
      </c>
      <c r="L669" t="s">
        <v>517</v>
      </c>
      <c r="M669" s="1" t="s">
        <v>986</v>
      </c>
      <c r="N669">
        <v>1.48</v>
      </c>
      <c r="O669" s="3">
        <v>0.08</v>
      </c>
      <c r="P669" s="3">
        <v>2.3E-2</v>
      </c>
      <c r="Q669" s="3">
        <v>0.56799999999999995</v>
      </c>
      <c r="R669" s="3">
        <v>0.84</v>
      </c>
      <c r="S669" s="3">
        <v>0.55300000000000005</v>
      </c>
      <c r="T669" s="1" t="s">
        <v>88</v>
      </c>
      <c r="U669" s="5">
        <f t="shared" si="122"/>
        <v>2</v>
      </c>
      <c r="V669" s="5">
        <f t="shared" si="123"/>
        <v>3</v>
      </c>
      <c r="W669" s="5">
        <f t="shared" si="125"/>
        <v>2</v>
      </c>
      <c r="X669" s="5">
        <f t="shared" si="126"/>
        <v>3</v>
      </c>
      <c r="Y669" s="3">
        <v>0.54600000000000004</v>
      </c>
      <c r="Z669" s="3">
        <v>0.42</v>
      </c>
      <c r="AA669" s="3">
        <v>6.7000000000000004E-2</v>
      </c>
      <c r="AB669" s="3">
        <v>0.34599999999999997</v>
      </c>
      <c r="AC669" s="3">
        <v>0.56100000000000005</v>
      </c>
      <c r="AD669" s="1" t="s">
        <v>520</v>
      </c>
      <c r="AE669" s="5">
        <f t="shared" si="127"/>
        <v>4</v>
      </c>
      <c r="AF669" s="5">
        <f t="shared" si="128"/>
        <v>13</v>
      </c>
      <c r="AG669">
        <v>207</v>
      </c>
      <c r="AH669">
        <v>7</v>
      </c>
      <c r="AI669">
        <v>2</v>
      </c>
      <c r="AJ669">
        <v>88</v>
      </c>
      <c r="AK669">
        <f t="shared" si="124"/>
        <v>119</v>
      </c>
      <c r="AL669">
        <v>50</v>
      </c>
      <c r="AM669">
        <v>38</v>
      </c>
      <c r="AN669">
        <v>8</v>
      </c>
      <c r="AO669" s="1" t="s">
        <v>951</v>
      </c>
    </row>
    <row r="670" spans="1:41" x14ac:dyDescent="0.35">
      <c r="A670" s="2">
        <v>41148</v>
      </c>
      <c r="B670" t="s">
        <v>245</v>
      </c>
      <c r="C670">
        <v>5</v>
      </c>
      <c r="D670" t="s">
        <v>35</v>
      </c>
      <c r="E670" t="s">
        <v>49</v>
      </c>
      <c r="F670">
        <v>2</v>
      </c>
      <c r="G670">
        <v>19</v>
      </c>
      <c r="H670">
        <v>1</v>
      </c>
      <c r="I670">
        <v>2</v>
      </c>
      <c r="J670">
        <v>18</v>
      </c>
      <c r="K670" t="s">
        <v>37</v>
      </c>
      <c r="L670" t="s">
        <v>160</v>
      </c>
      <c r="M670" s="1" t="s">
        <v>987</v>
      </c>
      <c r="N670">
        <v>1.43</v>
      </c>
      <c r="O670" s="3">
        <v>5.8999999999999997E-2</v>
      </c>
      <c r="P670" s="3">
        <v>0</v>
      </c>
      <c r="Q670" s="3">
        <v>0.66200000000000003</v>
      </c>
      <c r="R670" s="3">
        <v>0.66700000000000004</v>
      </c>
      <c r="S670" s="3">
        <v>0.56499999999999995</v>
      </c>
      <c r="T670" s="1" t="s">
        <v>136</v>
      </c>
      <c r="U670" s="5">
        <f t="shared" si="122"/>
        <v>4</v>
      </c>
      <c r="V670" s="5">
        <f t="shared" si="123"/>
        <v>6</v>
      </c>
      <c r="W670" s="5">
        <f t="shared" si="125"/>
        <v>4</v>
      </c>
      <c r="X670" s="5">
        <f t="shared" si="126"/>
        <v>6</v>
      </c>
      <c r="Y670" s="3">
        <v>0.58399999999999996</v>
      </c>
      <c r="Z670" s="3">
        <v>0.52600000000000002</v>
      </c>
      <c r="AA670" s="3">
        <v>8.7999999999999995E-2</v>
      </c>
      <c r="AB670" s="3">
        <v>0.34799999999999998</v>
      </c>
      <c r="AC670" s="3">
        <v>0.64700000000000002</v>
      </c>
      <c r="AD670" s="1" t="s">
        <v>76</v>
      </c>
      <c r="AE670" s="5">
        <f t="shared" si="127"/>
        <v>4</v>
      </c>
      <c r="AF670" s="5">
        <f t="shared" si="128"/>
        <v>5</v>
      </c>
      <c r="AG670">
        <v>125</v>
      </c>
      <c r="AH670">
        <v>4</v>
      </c>
      <c r="AI670">
        <v>0</v>
      </c>
      <c r="AJ670">
        <v>68</v>
      </c>
      <c r="AK670">
        <f t="shared" si="124"/>
        <v>57</v>
      </c>
      <c r="AL670">
        <v>45</v>
      </c>
      <c r="AM670">
        <v>23</v>
      </c>
      <c r="AN670">
        <v>5</v>
      </c>
      <c r="AO670" s="1" t="s">
        <v>502</v>
      </c>
    </row>
    <row r="671" spans="1:41" x14ac:dyDescent="0.35">
      <c r="A671" s="2">
        <v>41148</v>
      </c>
      <c r="B671" t="s">
        <v>245</v>
      </c>
      <c r="C671">
        <v>5</v>
      </c>
      <c r="D671" t="s">
        <v>35</v>
      </c>
      <c r="E671" t="s">
        <v>54</v>
      </c>
      <c r="F671">
        <v>2</v>
      </c>
      <c r="G671">
        <v>35</v>
      </c>
      <c r="H671">
        <v>1</v>
      </c>
      <c r="I671">
        <v>2</v>
      </c>
      <c r="J671">
        <v>31</v>
      </c>
      <c r="K671" t="s">
        <v>37</v>
      </c>
      <c r="L671" t="s">
        <v>879</v>
      </c>
      <c r="M671" s="1" t="s">
        <v>439</v>
      </c>
      <c r="N671">
        <v>2.17</v>
      </c>
      <c r="O671" s="3">
        <v>0.19700000000000001</v>
      </c>
      <c r="P671" s="3">
        <v>4.4999999999999998E-2</v>
      </c>
      <c r="Q671" s="3">
        <v>0.60599999999999998</v>
      </c>
      <c r="R671" s="3">
        <v>0.82499999999999996</v>
      </c>
      <c r="S671" s="3">
        <v>0.73099999999999998</v>
      </c>
      <c r="T671" s="1" t="s">
        <v>57</v>
      </c>
      <c r="U671" s="5">
        <f t="shared" si="122"/>
        <v>0</v>
      </c>
      <c r="V671" s="5">
        <f t="shared" si="123"/>
        <v>0</v>
      </c>
      <c r="W671" s="5">
        <f t="shared" si="125"/>
        <v>0</v>
      </c>
      <c r="X671" s="5">
        <f t="shared" si="126"/>
        <v>0</v>
      </c>
      <c r="Y671" s="3">
        <v>0.61299999999999999</v>
      </c>
      <c r="Z671" s="3">
        <v>0.46100000000000002</v>
      </c>
      <c r="AA671" s="3">
        <v>6.6000000000000003E-2</v>
      </c>
      <c r="AB671" s="3">
        <v>0.37</v>
      </c>
      <c r="AC671" s="3">
        <v>0.6</v>
      </c>
      <c r="AD671" s="1" t="s">
        <v>80</v>
      </c>
      <c r="AE671" s="5">
        <f t="shared" si="127"/>
        <v>5</v>
      </c>
      <c r="AF671" s="5">
        <f t="shared" si="128"/>
        <v>8</v>
      </c>
      <c r="AG671">
        <v>142</v>
      </c>
      <c r="AH671">
        <v>13</v>
      </c>
      <c r="AI671">
        <v>3</v>
      </c>
      <c r="AJ671">
        <v>66</v>
      </c>
      <c r="AK671">
        <f t="shared" si="124"/>
        <v>76</v>
      </c>
      <c r="AL671">
        <v>40</v>
      </c>
      <c r="AM671">
        <v>26</v>
      </c>
      <c r="AN671">
        <v>5</v>
      </c>
      <c r="AO671" s="1" t="s">
        <v>561</v>
      </c>
    </row>
    <row r="672" spans="1:41" x14ac:dyDescent="0.35">
      <c r="A672" s="2">
        <v>41148</v>
      </c>
      <c r="B672" t="s">
        <v>245</v>
      </c>
      <c r="C672">
        <v>5</v>
      </c>
      <c r="D672" t="s">
        <v>35</v>
      </c>
      <c r="E672" t="s">
        <v>128</v>
      </c>
      <c r="F672">
        <v>2</v>
      </c>
      <c r="G672">
        <v>112</v>
      </c>
      <c r="H672">
        <v>1</v>
      </c>
      <c r="I672">
        <v>2</v>
      </c>
      <c r="K672" t="s">
        <v>37</v>
      </c>
      <c r="L672" t="s">
        <v>615</v>
      </c>
      <c r="M672" s="1" t="s">
        <v>988</v>
      </c>
      <c r="N672">
        <v>2.36</v>
      </c>
      <c r="O672" s="3">
        <v>9.7000000000000003E-2</v>
      </c>
      <c r="P672" s="3">
        <v>1.6E-2</v>
      </c>
      <c r="Q672" s="3">
        <v>0.66100000000000003</v>
      </c>
      <c r="R672" s="3">
        <v>0.90200000000000002</v>
      </c>
      <c r="S672" s="3">
        <v>0.57099999999999995</v>
      </c>
      <c r="T672" s="1" t="s">
        <v>57</v>
      </c>
      <c r="U672" s="5">
        <f t="shared" si="122"/>
        <v>0</v>
      </c>
      <c r="V672" s="5">
        <f t="shared" si="123"/>
        <v>0</v>
      </c>
      <c r="W672" s="5">
        <f t="shared" si="125"/>
        <v>0</v>
      </c>
      <c r="X672" s="5">
        <f t="shared" si="126"/>
        <v>0</v>
      </c>
      <c r="Y672" s="3">
        <v>0.61899999999999999</v>
      </c>
      <c r="Z672" s="3">
        <v>0.49399999999999999</v>
      </c>
      <c r="AA672" s="3">
        <v>3.5000000000000003E-2</v>
      </c>
      <c r="AB672" s="3">
        <v>0.45300000000000001</v>
      </c>
      <c r="AC672" s="3">
        <v>0.56299999999999994</v>
      </c>
      <c r="AD672" s="1" t="s">
        <v>677</v>
      </c>
      <c r="AE672" s="5">
        <f t="shared" si="127"/>
        <v>6</v>
      </c>
      <c r="AF672" s="5">
        <f t="shared" si="128"/>
        <v>16</v>
      </c>
      <c r="AG672">
        <v>147</v>
      </c>
      <c r="AH672">
        <v>6</v>
      </c>
      <c r="AI672">
        <v>1</v>
      </c>
      <c r="AJ672">
        <v>62</v>
      </c>
      <c r="AK672">
        <f t="shared" si="124"/>
        <v>85</v>
      </c>
      <c r="AL672">
        <v>41</v>
      </c>
      <c r="AM672">
        <v>21</v>
      </c>
      <c r="AN672">
        <v>3</v>
      </c>
      <c r="AO672" s="1" t="s">
        <v>214</v>
      </c>
    </row>
    <row r="673" spans="1:41" x14ac:dyDescent="0.35">
      <c r="A673" s="2">
        <v>41148</v>
      </c>
      <c r="B673" t="s">
        <v>245</v>
      </c>
      <c r="C673">
        <v>5</v>
      </c>
      <c r="D673" t="s">
        <v>35</v>
      </c>
      <c r="E673" t="s">
        <v>133</v>
      </c>
      <c r="F673">
        <v>2</v>
      </c>
      <c r="G673">
        <v>69</v>
      </c>
      <c r="H673">
        <v>1</v>
      </c>
      <c r="I673">
        <v>2</v>
      </c>
      <c r="K673" t="s">
        <v>37</v>
      </c>
      <c r="L673" t="s">
        <v>989</v>
      </c>
      <c r="M673" s="1" t="s">
        <v>990</v>
      </c>
      <c r="N673">
        <v>2.48</v>
      </c>
      <c r="O673" s="3">
        <v>0.13200000000000001</v>
      </c>
      <c r="P673" s="3">
        <v>0</v>
      </c>
      <c r="Q673" s="3">
        <v>0.79200000000000004</v>
      </c>
      <c r="R673" s="3">
        <v>0.76200000000000001</v>
      </c>
      <c r="S673" s="3">
        <v>0.63600000000000001</v>
      </c>
      <c r="T673" s="1" t="s">
        <v>46</v>
      </c>
      <c r="U673" s="5">
        <f t="shared" si="122"/>
        <v>0</v>
      </c>
      <c r="V673" s="5">
        <f t="shared" si="123"/>
        <v>1</v>
      </c>
      <c r="W673" s="5">
        <f t="shared" si="125"/>
        <v>0</v>
      </c>
      <c r="X673" s="5">
        <f t="shared" si="126"/>
        <v>1</v>
      </c>
      <c r="Y673" s="3">
        <v>0.69299999999999995</v>
      </c>
      <c r="Z673" s="3">
        <v>0.65600000000000003</v>
      </c>
      <c r="AA673" s="3">
        <v>0</v>
      </c>
      <c r="AB673" s="3">
        <v>0.53100000000000003</v>
      </c>
      <c r="AC673" s="3">
        <v>0.79300000000000004</v>
      </c>
      <c r="AD673" s="1" t="s">
        <v>991</v>
      </c>
      <c r="AE673" s="5">
        <f t="shared" si="127"/>
        <v>9</v>
      </c>
      <c r="AF673" s="5">
        <f t="shared" si="128"/>
        <v>13</v>
      </c>
      <c r="AG673">
        <v>114</v>
      </c>
      <c r="AH673">
        <v>7</v>
      </c>
      <c r="AI673">
        <v>0</v>
      </c>
      <c r="AJ673">
        <v>53</v>
      </c>
      <c r="AK673">
        <f t="shared" si="124"/>
        <v>61</v>
      </c>
      <c r="AL673">
        <v>42</v>
      </c>
      <c r="AM673">
        <v>11</v>
      </c>
      <c r="AN673">
        <v>0</v>
      </c>
      <c r="AO673" s="1" t="s">
        <v>242</v>
      </c>
    </row>
    <row r="674" spans="1:41" x14ac:dyDescent="0.35">
      <c r="A674" s="2">
        <v>41133</v>
      </c>
      <c r="B674" t="s">
        <v>419</v>
      </c>
      <c r="C674">
        <v>3</v>
      </c>
      <c r="D674" t="s">
        <v>35</v>
      </c>
      <c r="E674" t="s">
        <v>61</v>
      </c>
      <c r="F674">
        <v>2</v>
      </c>
      <c r="G674">
        <v>1</v>
      </c>
      <c r="H674">
        <v>0</v>
      </c>
      <c r="I674">
        <v>2</v>
      </c>
      <c r="J674">
        <v>1</v>
      </c>
      <c r="K674" t="s">
        <v>435</v>
      </c>
      <c r="L674" t="s">
        <v>37</v>
      </c>
      <c r="M674" s="1" t="s">
        <v>992</v>
      </c>
      <c r="N674">
        <v>0.61</v>
      </c>
      <c r="O674" s="3">
        <v>3.3000000000000002E-2</v>
      </c>
      <c r="P674" s="3">
        <v>8.2000000000000003E-2</v>
      </c>
      <c r="Q674" s="3">
        <v>0.57399999999999995</v>
      </c>
      <c r="R674" s="3">
        <v>0.65700000000000003</v>
      </c>
      <c r="S674" s="3">
        <v>0.5</v>
      </c>
      <c r="T674" s="1" t="s">
        <v>112</v>
      </c>
      <c r="U674" s="5">
        <f t="shared" si="122"/>
        <v>1</v>
      </c>
      <c r="V674" s="5">
        <f t="shared" si="123"/>
        <v>4</v>
      </c>
      <c r="W674" s="5">
        <f t="shared" si="125"/>
        <v>1</v>
      </c>
      <c r="X674" s="5">
        <f t="shared" si="126"/>
        <v>4</v>
      </c>
      <c r="Y674" s="3">
        <v>0.42699999999999999</v>
      </c>
      <c r="Z674" s="3">
        <v>0.25</v>
      </c>
      <c r="AA674" s="3">
        <v>0.14299999999999999</v>
      </c>
      <c r="AB674" s="3">
        <v>0.182</v>
      </c>
      <c r="AC674" s="3">
        <v>0.34799999999999998</v>
      </c>
      <c r="AD674" s="1" t="s">
        <v>57</v>
      </c>
      <c r="AE674" s="5">
        <f t="shared" si="127"/>
        <v>0</v>
      </c>
      <c r="AF674" s="5">
        <f t="shared" si="128"/>
        <v>0</v>
      </c>
      <c r="AG674">
        <v>117</v>
      </c>
      <c r="AH674">
        <v>2</v>
      </c>
      <c r="AI674">
        <v>5</v>
      </c>
      <c r="AJ674">
        <v>61</v>
      </c>
      <c r="AK674">
        <f t="shared" si="124"/>
        <v>56</v>
      </c>
      <c r="AL674">
        <v>35</v>
      </c>
      <c r="AM674">
        <v>26</v>
      </c>
      <c r="AN674">
        <v>8</v>
      </c>
      <c r="AO674" s="1" t="s">
        <v>558</v>
      </c>
    </row>
    <row r="675" spans="1:41" x14ac:dyDescent="0.35">
      <c r="A675" s="2">
        <v>41133</v>
      </c>
      <c r="B675" t="s">
        <v>419</v>
      </c>
      <c r="C675">
        <v>3</v>
      </c>
      <c r="D675" t="s">
        <v>35</v>
      </c>
      <c r="E675" t="s">
        <v>36</v>
      </c>
      <c r="F675">
        <v>2</v>
      </c>
      <c r="G675">
        <v>9</v>
      </c>
      <c r="H675">
        <v>1</v>
      </c>
      <c r="I675">
        <v>2</v>
      </c>
      <c r="J675">
        <v>6</v>
      </c>
      <c r="K675" t="s">
        <v>37</v>
      </c>
      <c r="L675" t="s">
        <v>517</v>
      </c>
      <c r="M675" s="1" t="s">
        <v>164</v>
      </c>
      <c r="N675">
        <v>1.47</v>
      </c>
      <c r="O675" s="3">
        <v>9.8000000000000004E-2</v>
      </c>
      <c r="P675" s="3">
        <v>1.6E-2</v>
      </c>
      <c r="Q675" s="3">
        <v>0.63900000000000001</v>
      </c>
      <c r="R675" s="3">
        <v>0.71799999999999997</v>
      </c>
      <c r="S675" s="3">
        <v>0.63600000000000001</v>
      </c>
      <c r="T675" s="1" t="s">
        <v>314</v>
      </c>
      <c r="U675" s="5">
        <f t="shared" si="122"/>
        <v>6</v>
      </c>
      <c r="V675" s="5">
        <f t="shared" si="123"/>
        <v>6</v>
      </c>
      <c r="W675" s="5">
        <f t="shared" si="125"/>
        <v>6</v>
      </c>
      <c r="X675" s="5">
        <f t="shared" si="126"/>
        <v>6</v>
      </c>
      <c r="Y675" s="3">
        <v>0.58699999999999997</v>
      </c>
      <c r="Z675" s="3">
        <v>0.45800000000000002</v>
      </c>
      <c r="AA675" s="3">
        <v>6.3E-2</v>
      </c>
      <c r="AB675" s="3">
        <v>0.39300000000000002</v>
      </c>
      <c r="AC675" s="3">
        <v>0.55000000000000004</v>
      </c>
      <c r="AD675" s="1" t="s">
        <v>222</v>
      </c>
      <c r="AE675" s="5">
        <f t="shared" si="127"/>
        <v>3</v>
      </c>
      <c r="AF675" s="5">
        <f t="shared" si="128"/>
        <v>6</v>
      </c>
      <c r="AG675">
        <v>109</v>
      </c>
      <c r="AH675">
        <v>6</v>
      </c>
      <c r="AI675">
        <v>1</v>
      </c>
      <c r="AJ675">
        <v>61</v>
      </c>
      <c r="AK675">
        <f t="shared" si="124"/>
        <v>48</v>
      </c>
      <c r="AL675">
        <v>39</v>
      </c>
      <c r="AM675">
        <v>22</v>
      </c>
      <c r="AN675">
        <v>3</v>
      </c>
      <c r="AO675" s="1" t="s">
        <v>72</v>
      </c>
    </row>
    <row r="676" spans="1:41" x14ac:dyDescent="0.35">
      <c r="A676" s="2">
        <v>41133</v>
      </c>
      <c r="B676" t="s">
        <v>419</v>
      </c>
      <c r="C676">
        <v>3</v>
      </c>
      <c r="D676" t="s">
        <v>35</v>
      </c>
      <c r="E676" t="s">
        <v>43</v>
      </c>
      <c r="F676">
        <v>2</v>
      </c>
      <c r="G676">
        <v>15</v>
      </c>
      <c r="H676">
        <v>1</v>
      </c>
      <c r="I676">
        <v>2</v>
      </c>
      <c r="J676">
        <v>12</v>
      </c>
      <c r="K676" t="s">
        <v>37</v>
      </c>
      <c r="L676" t="s">
        <v>83</v>
      </c>
      <c r="M676" s="1" t="s">
        <v>164</v>
      </c>
      <c r="N676">
        <v>1.86</v>
      </c>
      <c r="O676" s="3">
        <v>0.13</v>
      </c>
      <c r="P676" s="3">
        <v>3.6999999999999998E-2</v>
      </c>
      <c r="Q676" s="3">
        <v>0.68500000000000005</v>
      </c>
      <c r="R676" s="3">
        <v>0.83799999999999997</v>
      </c>
      <c r="S676" s="3">
        <v>0.52900000000000003</v>
      </c>
      <c r="T676" s="1" t="s">
        <v>413</v>
      </c>
      <c r="U676" s="5">
        <f t="shared" si="122"/>
        <v>4</v>
      </c>
      <c r="V676" s="5">
        <f t="shared" si="123"/>
        <v>4</v>
      </c>
      <c r="W676" s="5">
        <f t="shared" si="125"/>
        <v>4</v>
      </c>
      <c r="X676" s="5">
        <f t="shared" si="126"/>
        <v>4</v>
      </c>
      <c r="Y676" s="3">
        <v>0.61099999999999999</v>
      </c>
      <c r="Z676" s="3">
        <v>0.48099999999999998</v>
      </c>
      <c r="AA676" s="3">
        <v>3.6999999999999998E-2</v>
      </c>
      <c r="AB676" s="3">
        <v>0.41399999999999998</v>
      </c>
      <c r="AC676" s="3">
        <v>0.56000000000000005</v>
      </c>
      <c r="AD676" s="1" t="s">
        <v>89</v>
      </c>
      <c r="AE676" s="5">
        <f t="shared" si="127"/>
        <v>3</v>
      </c>
      <c r="AF676" s="5">
        <f t="shared" si="128"/>
        <v>7</v>
      </c>
      <c r="AG676">
        <v>108</v>
      </c>
      <c r="AH676">
        <v>7</v>
      </c>
      <c r="AI676">
        <v>2</v>
      </c>
      <c r="AJ676">
        <v>54</v>
      </c>
      <c r="AK676">
        <f t="shared" si="124"/>
        <v>54</v>
      </c>
      <c r="AL676">
        <v>37</v>
      </c>
      <c r="AM676">
        <v>17</v>
      </c>
      <c r="AN676">
        <v>2</v>
      </c>
      <c r="AO676" s="1" t="s">
        <v>464</v>
      </c>
    </row>
    <row r="677" spans="1:41" x14ac:dyDescent="0.35">
      <c r="A677" s="2">
        <v>41133</v>
      </c>
      <c r="B677" t="s">
        <v>419</v>
      </c>
      <c r="C677">
        <v>3</v>
      </c>
      <c r="D677" t="s">
        <v>35</v>
      </c>
      <c r="E677" t="s">
        <v>49</v>
      </c>
      <c r="F677">
        <v>2</v>
      </c>
      <c r="G677">
        <v>50</v>
      </c>
      <c r="H677">
        <v>1</v>
      </c>
      <c r="I677">
        <v>2</v>
      </c>
      <c r="K677" t="s">
        <v>37</v>
      </c>
      <c r="L677" t="s">
        <v>993</v>
      </c>
      <c r="M677" s="1" t="s">
        <v>994</v>
      </c>
      <c r="N677">
        <v>1.99</v>
      </c>
      <c r="O677" s="3">
        <v>0.105</v>
      </c>
      <c r="P677" s="3">
        <v>0</v>
      </c>
      <c r="Q677" s="3">
        <v>0.73699999999999999</v>
      </c>
      <c r="R677" s="3">
        <v>0.85699999999999998</v>
      </c>
      <c r="S677" s="3">
        <v>0.2</v>
      </c>
      <c r="T677" s="1" t="s">
        <v>57</v>
      </c>
      <c r="U677" s="5">
        <f t="shared" si="122"/>
        <v>0</v>
      </c>
      <c r="V677" s="5">
        <f t="shared" si="123"/>
        <v>0</v>
      </c>
      <c r="W677" s="5">
        <f t="shared" si="125"/>
        <v>0</v>
      </c>
      <c r="X677" s="5">
        <f t="shared" si="126"/>
        <v>0</v>
      </c>
      <c r="Y677" s="3">
        <v>0.65200000000000002</v>
      </c>
      <c r="Z677" s="3">
        <v>0.63</v>
      </c>
      <c r="AA677" s="3">
        <v>0</v>
      </c>
      <c r="AB677" s="3">
        <v>0.53800000000000003</v>
      </c>
      <c r="AC677" s="3">
        <v>0.71399999999999997</v>
      </c>
      <c r="AD677" s="1" t="s">
        <v>222</v>
      </c>
      <c r="AE677" s="5">
        <f t="shared" si="127"/>
        <v>3</v>
      </c>
      <c r="AF677" s="5">
        <f t="shared" si="128"/>
        <v>6</v>
      </c>
      <c r="AG677">
        <v>46</v>
      </c>
      <c r="AH677">
        <v>2</v>
      </c>
      <c r="AI677">
        <v>0</v>
      </c>
      <c r="AJ677">
        <v>19</v>
      </c>
      <c r="AK677">
        <f t="shared" si="124"/>
        <v>27</v>
      </c>
      <c r="AL677">
        <v>14</v>
      </c>
      <c r="AM677">
        <v>5</v>
      </c>
      <c r="AN677">
        <v>0</v>
      </c>
      <c r="AO677" s="1" t="s">
        <v>752</v>
      </c>
    </row>
    <row r="678" spans="1:41" x14ac:dyDescent="0.35">
      <c r="A678" s="2">
        <v>41133</v>
      </c>
      <c r="B678" t="s">
        <v>419</v>
      </c>
      <c r="C678">
        <v>3</v>
      </c>
      <c r="D678" t="s">
        <v>35</v>
      </c>
      <c r="E678" t="s">
        <v>54</v>
      </c>
      <c r="F678">
        <v>2</v>
      </c>
      <c r="G678">
        <v>27</v>
      </c>
      <c r="H678">
        <v>1</v>
      </c>
      <c r="I678">
        <v>2</v>
      </c>
      <c r="K678" t="s">
        <v>37</v>
      </c>
      <c r="L678" t="s">
        <v>761</v>
      </c>
      <c r="M678" s="1" t="s">
        <v>231</v>
      </c>
      <c r="N678">
        <v>1.78</v>
      </c>
      <c r="O678" s="3">
        <v>0.10199999999999999</v>
      </c>
      <c r="P678" s="3">
        <v>0</v>
      </c>
      <c r="Q678" s="3">
        <v>0.57599999999999996</v>
      </c>
      <c r="R678" s="3">
        <v>0.79400000000000004</v>
      </c>
      <c r="S678" s="3">
        <v>0.72</v>
      </c>
      <c r="T678" s="1" t="s">
        <v>57</v>
      </c>
      <c r="U678" s="5">
        <f t="shared" si="122"/>
        <v>0</v>
      </c>
      <c r="V678" s="5">
        <f t="shared" si="123"/>
        <v>0</v>
      </c>
      <c r="W678" s="5">
        <f t="shared" si="125"/>
        <v>0</v>
      </c>
      <c r="X678" s="5">
        <f t="shared" si="126"/>
        <v>0</v>
      </c>
      <c r="Y678" s="3">
        <v>0.56899999999999995</v>
      </c>
      <c r="Z678" s="3">
        <v>0.42299999999999999</v>
      </c>
      <c r="AA678" s="3">
        <v>3.7999999999999999E-2</v>
      </c>
      <c r="AB678" s="3">
        <v>0.36599999999999999</v>
      </c>
      <c r="AC678" s="3">
        <v>0.48599999999999999</v>
      </c>
      <c r="AD678" s="1" t="s">
        <v>742</v>
      </c>
      <c r="AE678" s="5">
        <f t="shared" si="127"/>
        <v>2</v>
      </c>
      <c r="AF678" s="5">
        <f t="shared" si="128"/>
        <v>10</v>
      </c>
      <c r="AG678">
        <v>137</v>
      </c>
      <c r="AH678">
        <v>6</v>
      </c>
      <c r="AI678">
        <v>0</v>
      </c>
      <c r="AJ678">
        <v>59</v>
      </c>
      <c r="AK678">
        <f t="shared" si="124"/>
        <v>78</v>
      </c>
      <c r="AL678">
        <v>34</v>
      </c>
      <c r="AM678">
        <v>25</v>
      </c>
      <c r="AN678">
        <v>3</v>
      </c>
      <c r="AO678" s="1" t="s">
        <v>166</v>
      </c>
    </row>
    <row r="679" spans="1:41" x14ac:dyDescent="0.35">
      <c r="A679" s="2">
        <v>41127</v>
      </c>
      <c r="B679" t="s">
        <v>590</v>
      </c>
      <c r="C679">
        <v>3</v>
      </c>
      <c r="D679" t="s">
        <v>35</v>
      </c>
      <c r="E679" t="s">
        <v>61</v>
      </c>
      <c r="F679">
        <v>2</v>
      </c>
      <c r="G679">
        <v>21</v>
      </c>
      <c r="H679">
        <v>1</v>
      </c>
      <c r="I679">
        <v>1</v>
      </c>
      <c r="J679">
        <v>14</v>
      </c>
      <c r="K679" t="s">
        <v>37</v>
      </c>
      <c r="L679" t="s">
        <v>578</v>
      </c>
      <c r="M679" s="1" t="s">
        <v>164</v>
      </c>
      <c r="N679">
        <v>2.46</v>
      </c>
      <c r="O679" s="3">
        <v>0.109</v>
      </c>
      <c r="P679" s="3">
        <v>0</v>
      </c>
      <c r="Q679" s="3">
        <v>0.67400000000000004</v>
      </c>
      <c r="R679" s="3">
        <v>0.83899999999999997</v>
      </c>
      <c r="S679" s="3">
        <v>0.8</v>
      </c>
      <c r="T679" s="1" t="s">
        <v>413</v>
      </c>
      <c r="U679" s="5">
        <f t="shared" si="122"/>
        <v>4</v>
      </c>
      <c r="V679" s="5">
        <f t="shared" si="123"/>
        <v>4</v>
      </c>
      <c r="W679" s="5">
        <f t="shared" si="125"/>
        <v>4</v>
      </c>
      <c r="X679" s="5">
        <f t="shared" si="126"/>
        <v>4</v>
      </c>
      <c r="Y679" s="3">
        <v>0.63600000000000001</v>
      </c>
      <c r="Z679" s="3">
        <v>0.42899999999999999</v>
      </c>
      <c r="AA679" s="3">
        <v>7.0999999999999994E-2</v>
      </c>
      <c r="AB679" s="3">
        <v>0.24</v>
      </c>
      <c r="AC679" s="3">
        <v>0.70599999999999996</v>
      </c>
      <c r="AD679" s="1" t="s">
        <v>179</v>
      </c>
      <c r="AE679" s="5">
        <f t="shared" si="127"/>
        <v>3</v>
      </c>
      <c r="AF679" s="5">
        <f t="shared" si="128"/>
        <v>3</v>
      </c>
      <c r="AG679">
        <v>88</v>
      </c>
      <c r="AH679">
        <v>5</v>
      </c>
      <c r="AI679">
        <v>0</v>
      </c>
      <c r="AJ679">
        <v>46</v>
      </c>
      <c r="AK679">
        <f t="shared" si="124"/>
        <v>42</v>
      </c>
      <c r="AL679">
        <v>31</v>
      </c>
      <c r="AM679">
        <v>15</v>
      </c>
      <c r="AN679">
        <v>3</v>
      </c>
      <c r="AO679" s="1" t="s">
        <v>424</v>
      </c>
    </row>
    <row r="680" spans="1:41" x14ac:dyDescent="0.35">
      <c r="A680" s="2">
        <v>41127</v>
      </c>
      <c r="B680" t="s">
        <v>590</v>
      </c>
      <c r="C680">
        <v>3</v>
      </c>
      <c r="D680" t="s">
        <v>35</v>
      </c>
      <c r="E680" t="s">
        <v>36</v>
      </c>
      <c r="F680">
        <v>2</v>
      </c>
      <c r="G680">
        <v>9</v>
      </c>
      <c r="H680">
        <v>1</v>
      </c>
      <c r="I680">
        <v>1</v>
      </c>
      <c r="J680">
        <v>5</v>
      </c>
      <c r="K680" t="s">
        <v>37</v>
      </c>
      <c r="L680" t="s">
        <v>995</v>
      </c>
      <c r="M680" s="1" t="s">
        <v>51</v>
      </c>
      <c r="N680">
        <v>1.6</v>
      </c>
      <c r="O680" s="3">
        <v>4.8000000000000001E-2</v>
      </c>
      <c r="P680" s="3">
        <v>4.8000000000000001E-2</v>
      </c>
      <c r="Q680" s="3">
        <v>0.53200000000000003</v>
      </c>
      <c r="R680" s="3">
        <v>0.90900000000000003</v>
      </c>
      <c r="S680" s="3">
        <v>0.48299999999999998</v>
      </c>
      <c r="T680" s="1" t="s">
        <v>210</v>
      </c>
      <c r="U680" s="5">
        <f t="shared" si="122"/>
        <v>7</v>
      </c>
      <c r="V680" s="5">
        <f t="shared" si="123"/>
        <v>7</v>
      </c>
      <c r="W680" s="5">
        <f t="shared" si="125"/>
        <v>7</v>
      </c>
      <c r="X680" s="5">
        <f t="shared" si="126"/>
        <v>7</v>
      </c>
      <c r="Y680" s="3">
        <v>0.57999999999999996</v>
      </c>
      <c r="Z680" s="3">
        <v>0.46400000000000002</v>
      </c>
      <c r="AA680" s="3">
        <v>2.9000000000000001E-2</v>
      </c>
      <c r="AB680" s="3">
        <v>0.441</v>
      </c>
      <c r="AC680" s="3">
        <v>0.48599999999999999</v>
      </c>
      <c r="AD680" s="1" t="s">
        <v>222</v>
      </c>
      <c r="AE680" s="5">
        <f t="shared" si="127"/>
        <v>3</v>
      </c>
      <c r="AF680" s="5">
        <f t="shared" si="128"/>
        <v>6</v>
      </c>
      <c r="AG680">
        <v>131</v>
      </c>
      <c r="AH680">
        <v>3</v>
      </c>
      <c r="AI680">
        <v>3</v>
      </c>
      <c r="AJ680">
        <v>62</v>
      </c>
      <c r="AK680">
        <f t="shared" si="124"/>
        <v>69</v>
      </c>
      <c r="AL680">
        <v>33</v>
      </c>
      <c r="AM680">
        <v>29</v>
      </c>
      <c r="AN680">
        <v>2</v>
      </c>
      <c r="AO680" s="1" t="s">
        <v>466</v>
      </c>
    </row>
    <row r="681" spans="1:41" x14ac:dyDescent="0.35">
      <c r="A681" s="2">
        <v>41127</v>
      </c>
      <c r="B681" t="s">
        <v>590</v>
      </c>
      <c r="C681">
        <v>3</v>
      </c>
      <c r="D681" t="s">
        <v>35</v>
      </c>
      <c r="E681" t="s">
        <v>43</v>
      </c>
      <c r="F681">
        <v>2</v>
      </c>
      <c r="G681">
        <v>25</v>
      </c>
      <c r="H681">
        <v>1</v>
      </c>
      <c r="I681">
        <v>1</v>
      </c>
      <c r="K681" t="s">
        <v>37</v>
      </c>
      <c r="L681" t="s">
        <v>934</v>
      </c>
      <c r="M681" s="1" t="s">
        <v>899</v>
      </c>
      <c r="N681">
        <v>1.19</v>
      </c>
      <c r="O681" s="3">
        <v>4.2000000000000003E-2</v>
      </c>
      <c r="P681" s="3">
        <v>2.1000000000000001E-2</v>
      </c>
      <c r="Q681" s="3">
        <v>0.55200000000000005</v>
      </c>
      <c r="R681" s="3">
        <v>0.73599999999999999</v>
      </c>
      <c r="S681" s="3">
        <v>0.60499999999999998</v>
      </c>
      <c r="T681" s="1" t="s">
        <v>398</v>
      </c>
      <c r="U681" s="5">
        <f t="shared" si="122"/>
        <v>7</v>
      </c>
      <c r="V681" s="5">
        <f t="shared" si="123"/>
        <v>8</v>
      </c>
      <c r="W681" s="5">
        <f t="shared" si="125"/>
        <v>7</v>
      </c>
      <c r="X681" s="5">
        <f t="shared" si="126"/>
        <v>8</v>
      </c>
      <c r="Y681" s="3">
        <v>0.52800000000000002</v>
      </c>
      <c r="Z681" s="3">
        <v>0.38400000000000001</v>
      </c>
      <c r="AA681" s="3">
        <v>0.03</v>
      </c>
      <c r="AB681" s="3">
        <v>0.33900000000000002</v>
      </c>
      <c r="AC681" s="3">
        <v>0.442</v>
      </c>
      <c r="AD681" s="1" t="s">
        <v>742</v>
      </c>
      <c r="AE681" s="5">
        <f t="shared" si="127"/>
        <v>2</v>
      </c>
      <c r="AF681" s="5">
        <f t="shared" si="128"/>
        <v>10</v>
      </c>
      <c r="AG681">
        <v>195</v>
      </c>
      <c r="AH681">
        <v>4</v>
      </c>
      <c r="AI681">
        <v>2</v>
      </c>
      <c r="AJ681">
        <v>96</v>
      </c>
      <c r="AK681">
        <f t="shared" si="124"/>
        <v>99</v>
      </c>
      <c r="AL681">
        <v>53</v>
      </c>
      <c r="AM681">
        <v>43</v>
      </c>
      <c r="AN681">
        <v>3</v>
      </c>
      <c r="AO681" s="1" t="s">
        <v>364</v>
      </c>
    </row>
    <row r="682" spans="1:41" x14ac:dyDescent="0.35">
      <c r="A682" s="2">
        <v>41127</v>
      </c>
      <c r="B682" t="s">
        <v>590</v>
      </c>
      <c r="C682">
        <v>3</v>
      </c>
      <c r="D682" t="s">
        <v>35</v>
      </c>
      <c r="E682" t="s">
        <v>49</v>
      </c>
      <c r="F682">
        <v>2</v>
      </c>
      <c r="G682">
        <v>35</v>
      </c>
      <c r="H682">
        <v>1</v>
      </c>
      <c r="I682">
        <v>1</v>
      </c>
      <c r="K682" t="s">
        <v>37</v>
      </c>
      <c r="L682" t="s">
        <v>491</v>
      </c>
      <c r="M682" s="1" t="s">
        <v>537</v>
      </c>
      <c r="N682">
        <v>1.1100000000000001</v>
      </c>
      <c r="O682" s="3">
        <v>7.9000000000000001E-2</v>
      </c>
      <c r="P682" s="3">
        <v>4.8000000000000001E-2</v>
      </c>
      <c r="Q682" s="3">
        <v>0.61899999999999999</v>
      </c>
      <c r="R682" s="3">
        <v>0.79500000000000004</v>
      </c>
      <c r="S682" s="3">
        <v>0.54200000000000004</v>
      </c>
      <c r="T682" s="1" t="s">
        <v>84</v>
      </c>
      <c r="U682" s="5">
        <f t="shared" si="122"/>
        <v>1</v>
      </c>
      <c r="V682" s="5">
        <f t="shared" si="123"/>
        <v>1</v>
      </c>
      <c r="W682" s="5">
        <f t="shared" si="125"/>
        <v>1</v>
      </c>
      <c r="X682" s="5">
        <f t="shared" si="126"/>
        <v>1</v>
      </c>
      <c r="Y682" s="3">
        <v>0.53</v>
      </c>
      <c r="Z682" s="3">
        <v>0.33300000000000002</v>
      </c>
      <c r="AA682" s="3">
        <v>5.6000000000000001E-2</v>
      </c>
      <c r="AB682" s="3">
        <v>0.24099999999999999</v>
      </c>
      <c r="AC682" s="3">
        <v>0.44</v>
      </c>
      <c r="AD682" s="1" t="s">
        <v>108</v>
      </c>
      <c r="AE682" s="5">
        <f t="shared" si="127"/>
        <v>2</v>
      </c>
      <c r="AF682" s="5">
        <f t="shared" si="128"/>
        <v>4</v>
      </c>
      <c r="AG682">
        <v>117</v>
      </c>
      <c r="AH682">
        <v>5</v>
      </c>
      <c r="AI682">
        <v>3</v>
      </c>
      <c r="AJ682">
        <v>63</v>
      </c>
      <c r="AK682">
        <f t="shared" si="124"/>
        <v>54</v>
      </c>
      <c r="AL682">
        <v>39</v>
      </c>
      <c r="AM682">
        <v>24</v>
      </c>
      <c r="AN682">
        <v>3</v>
      </c>
      <c r="AO682" s="1" t="s">
        <v>64</v>
      </c>
    </row>
    <row r="683" spans="1:41" x14ac:dyDescent="0.35">
      <c r="A683" s="2">
        <v>41127</v>
      </c>
      <c r="B683" t="s">
        <v>590</v>
      </c>
      <c r="C683">
        <v>3</v>
      </c>
      <c r="D683" t="s">
        <v>35</v>
      </c>
      <c r="E683" t="s">
        <v>54</v>
      </c>
      <c r="F683">
        <v>2</v>
      </c>
      <c r="G683">
        <v>49</v>
      </c>
      <c r="H683">
        <v>1</v>
      </c>
      <c r="I683">
        <v>1</v>
      </c>
      <c r="K683" t="s">
        <v>37</v>
      </c>
      <c r="L683" t="s">
        <v>534</v>
      </c>
      <c r="M683" s="1" t="s">
        <v>771</v>
      </c>
      <c r="N683">
        <v>1.74</v>
      </c>
      <c r="O683" s="3">
        <v>0.13</v>
      </c>
      <c r="P683" s="3">
        <v>1.9E-2</v>
      </c>
      <c r="Q683" s="3">
        <v>0.66700000000000004</v>
      </c>
      <c r="R683" s="3">
        <v>0.80600000000000005</v>
      </c>
      <c r="S683" s="3">
        <v>0.61099999999999999</v>
      </c>
      <c r="T683" s="1" t="s">
        <v>314</v>
      </c>
      <c r="U683" s="5">
        <f t="shared" si="122"/>
        <v>6</v>
      </c>
      <c r="V683" s="5">
        <f t="shared" si="123"/>
        <v>6</v>
      </c>
      <c r="W683" s="5">
        <f t="shared" si="125"/>
        <v>6</v>
      </c>
      <c r="X683" s="5">
        <f t="shared" si="126"/>
        <v>6</v>
      </c>
      <c r="Y683" s="3">
        <v>0.58799999999999997</v>
      </c>
      <c r="Z683" s="3">
        <v>0.45</v>
      </c>
      <c r="AA683" s="3">
        <v>6.7000000000000004E-2</v>
      </c>
      <c r="AB683" s="3">
        <v>0.35899999999999999</v>
      </c>
      <c r="AC683" s="3">
        <v>0.61899999999999999</v>
      </c>
      <c r="AD683" s="1" t="s">
        <v>399</v>
      </c>
      <c r="AE683" s="5">
        <f t="shared" si="127"/>
        <v>3</v>
      </c>
      <c r="AF683" s="5">
        <f t="shared" si="128"/>
        <v>9</v>
      </c>
      <c r="AG683">
        <v>114</v>
      </c>
      <c r="AH683">
        <v>7</v>
      </c>
      <c r="AI683">
        <v>1</v>
      </c>
      <c r="AJ683">
        <v>54</v>
      </c>
      <c r="AK683">
        <f t="shared" si="124"/>
        <v>60</v>
      </c>
      <c r="AL683">
        <v>36</v>
      </c>
      <c r="AM683">
        <v>18</v>
      </c>
      <c r="AN683">
        <v>4</v>
      </c>
      <c r="AO683" s="1" t="s">
        <v>77</v>
      </c>
    </row>
    <row r="684" spans="1:41" x14ac:dyDescent="0.35">
      <c r="A684" s="2">
        <v>41115</v>
      </c>
      <c r="B684" t="s">
        <v>996</v>
      </c>
      <c r="C684">
        <v>3</v>
      </c>
      <c r="D684" t="s">
        <v>104</v>
      </c>
      <c r="E684" t="s">
        <v>272</v>
      </c>
      <c r="F684">
        <v>2</v>
      </c>
      <c r="G684">
        <v>9</v>
      </c>
      <c r="H684">
        <v>0</v>
      </c>
      <c r="I684">
        <v>2</v>
      </c>
      <c r="J684">
        <v>8</v>
      </c>
      <c r="K684" t="s">
        <v>517</v>
      </c>
      <c r="L684" t="s">
        <v>37</v>
      </c>
      <c r="M684" s="1" t="s">
        <v>560</v>
      </c>
      <c r="U684" s="5">
        <f t="shared" si="122"/>
        <v>0</v>
      </c>
      <c r="V684" s="5">
        <f t="shared" si="123"/>
        <v>0</v>
      </c>
      <c r="AK684">
        <f t="shared" si="124"/>
        <v>0</v>
      </c>
    </row>
    <row r="685" spans="1:41" x14ac:dyDescent="0.35">
      <c r="A685" s="2">
        <v>41115</v>
      </c>
      <c r="B685" t="s">
        <v>996</v>
      </c>
      <c r="C685">
        <v>3</v>
      </c>
      <c r="D685" t="s">
        <v>104</v>
      </c>
      <c r="E685" t="s">
        <v>36</v>
      </c>
      <c r="F685">
        <v>2</v>
      </c>
      <c r="G685">
        <v>4</v>
      </c>
      <c r="H685">
        <v>0</v>
      </c>
      <c r="I685">
        <v>2</v>
      </c>
      <c r="J685">
        <v>3</v>
      </c>
      <c r="K685" t="s">
        <v>175</v>
      </c>
      <c r="L685" t="s">
        <v>37</v>
      </c>
      <c r="M685" s="1" t="s">
        <v>362</v>
      </c>
      <c r="N685">
        <v>0.95</v>
      </c>
      <c r="O685" s="3">
        <v>4.5999999999999999E-2</v>
      </c>
      <c r="P685" s="3">
        <v>1.4999999999999999E-2</v>
      </c>
      <c r="Q685" s="3">
        <v>0.61499999999999999</v>
      </c>
      <c r="R685" s="3">
        <v>0.72499999999999998</v>
      </c>
      <c r="S685" s="3">
        <v>0.56000000000000005</v>
      </c>
      <c r="T685" s="1" t="s">
        <v>108</v>
      </c>
      <c r="U685" s="5">
        <f t="shared" si="122"/>
        <v>2</v>
      </c>
      <c r="V685" s="5">
        <f t="shared" si="123"/>
        <v>4</v>
      </c>
      <c r="W685" s="5">
        <f t="shared" ref="W685:W740" si="129">_xlfn.NUMBERVALUE(LEFT(T685, FIND( "/", T685) - 1))</f>
        <v>2</v>
      </c>
      <c r="X685" s="5">
        <f t="shared" ref="X685:X740" si="130">_xlfn.NUMBERVALUE(RIGHT(T685, LEN(T685) - FIND( "/", T685)))</f>
        <v>4</v>
      </c>
      <c r="Y685" s="3">
        <v>0.46700000000000003</v>
      </c>
      <c r="Z685" s="3">
        <v>0.32200000000000001</v>
      </c>
      <c r="AA685" s="3">
        <v>6.9000000000000006E-2</v>
      </c>
      <c r="AB685" s="3">
        <v>0.23599999999999999</v>
      </c>
      <c r="AC685" s="3">
        <v>0.46899999999999997</v>
      </c>
      <c r="AD685" s="1" t="s">
        <v>403</v>
      </c>
      <c r="AE685" s="5">
        <f t="shared" ref="AE685:AE740" si="131">_xlfn.NUMBERVALUE(LEFT(AD685, FIND( "/", AD685) - 1))</f>
        <v>0</v>
      </c>
      <c r="AF685" s="5">
        <f t="shared" ref="AF685:AF740" si="132">_xlfn.NUMBERVALUE(RIGHT(AD685, LEN(AD685) - FIND( "/", AD685)))</f>
        <v>4</v>
      </c>
      <c r="AG685">
        <v>152</v>
      </c>
      <c r="AH685">
        <v>3</v>
      </c>
      <c r="AI685">
        <v>1</v>
      </c>
      <c r="AJ685">
        <v>65</v>
      </c>
      <c r="AK685">
        <f t="shared" si="124"/>
        <v>87</v>
      </c>
      <c r="AL685">
        <v>40</v>
      </c>
      <c r="AM685">
        <v>25</v>
      </c>
      <c r="AN685">
        <v>6</v>
      </c>
      <c r="AO685" s="1" t="s">
        <v>132</v>
      </c>
    </row>
    <row r="686" spans="1:41" x14ac:dyDescent="0.35">
      <c r="A686" s="2">
        <v>41115</v>
      </c>
      <c r="B686" t="s">
        <v>996</v>
      </c>
      <c r="C686">
        <v>3</v>
      </c>
      <c r="D686" t="s">
        <v>104</v>
      </c>
      <c r="E686" t="s">
        <v>43</v>
      </c>
      <c r="F686">
        <v>2</v>
      </c>
      <c r="G686">
        <v>6</v>
      </c>
      <c r="H686">
        <v>1</v>
      </c>
      <c r="I686">
        <v>2</v>
      </c>
      <c r="J686">
        <v>5</v>
      </c>
      <c r="K686" t="s">
        <v>37</v>
      </c>
      <c r="L686" t="s">
        <v>548</v>
      </c>
      <c r="M686" s="1" t="s">
        <v>621</v>
      </c>
      <c r="N686">
        <v>1.68</v>
      </c>
      <c r="O686" s="3">
        <v>7.0000000000000007E-2</v>
      </c>
      <c r="P686" s="3">
        <v>0</v>
      </c>
      <c r="Q686" s="3">
        <v>0.754</v>
      </c>
      <c r="R686" s="3">
        <v>0.79100000000000004</v>
      </c>
      <c r="S686" s="3">
        <v>0.5</v>
      </c>
      <c r="T686" s="1" t="s">
        <v>76</v>
      </c>
      <c r="U686" s="5">
        <f t="shared" si="122"/>
        <v>4</v>
      </c>
      <c r="V686" s="5">
        <f t="shared" si="123"/>
        <v>5</v>
      </c>
      <c r="W686" s="5">
        <f t="shared" si="129"/>
        <v>4</v>
      </c>
      <c r="X686" s="5">
        <f t="shared" si="130"/>
        <v>5</v>
      </c>
      <c r="Y686" s="3">
        <v>0.58099999999999996</v>
      </c>
      <c r="Z686" s="3">
        <v>0.47199999999999998</v>
      </c>
      <c r="AA686" s="3">
        <v>5.6000000000000001E-2</v>
      </c>
      <c r="AB686" s="3">
        <v>0.44700000000000001</v>
      </c>
      <c r="AC686" s="3">
        <v>0.52</v>
      </c>
      <c r="AD686" s="1" t="s">
        <v>520</v>
      </c>
      <c r="AE686" s="5">
        <f t="shared" si="131"/>
        <v>4</v>
      </c>
      <c r="AF686" s="5">
        <f t="shared" si="132"/>
        <v>13</v>
      </c>
      <c r="AG686">
        <v>129</v>
      </c>
      <c r="AH686">
        <v>4</v>
      </c>
      <c r="AI686">
        <v>0</v>
      </c>
      <c r="AJ686">
        <v>57</v>
      </c>
      <c r="AK686">
        <f t="shared" si="124"/>
        <v>72</v>
      </c>
      <c r="AL686">
        <v>43</v>
      </c>
      <c r="AM686">
        <v>14</v>
      </c>
      <c r="AN686">
        <v>4</v>
      </c>
      <c r="AO686" s="1" t="s">
        <v>558</v>
      </c>
    </row>
    <row r="687" spans="1:41" x14ac:dyDescent="0.35">
      <c r="A687" s="2">
        <v>41115</v>
      </c>
      <c r="B687" t="s">
        <v>996</v>
      </c>
      <c r="C687">
        <v>3</v>
      </c>
      <c r="D687" t="s">
        <v>104</v>
      </c>
      <c r="E687" t="s">
        <v>49</v>
      </c>
      <c r="F687">
        <v>2</v>
      </c>
      <c r="G687">
        <v>158</v>
      </c>
      <c r="H687">
        <v>1</v>
      </c>
      <c r="I687">
        <v>2</v>
      </c>
      <c r="K687" t="s">
        <v>37</v>
      </c>
      <c r="L687" t="s">
        <v>997</v>
      </c>
      <c r="M687" s="1" t="s">
        <v>998</v>
      </c>
      <c r="N687">
        <v>1.17</v>
      </c>
      <c r="O687" s="3">
        <v>0.188</v>
      </c>
      <c r="P687" s="3">
        <v>3.5000000000000003E-2</v>
      </c>
      <c r="Q687" s="3">
        <v>0.64700000000000002</v>
      </c>
      <c r="R687" s="3">
        <v>0.8</v>
      </c>
      <c r="S687" s="3">
        <v>0.46700000000000003</v>
      </c>
      <c r="T687" s="1" t="s">
        <v>108</v>
      </c>
      <c r="U687" s="5">
        <f t="shared" si="122"/>
        <v>2</v>
      </c>
      <c r="V687" s="5">
        <f t="shared" si="123"/>
        <v>4</v>
      </c>
      <c r="W687" s="5">
        <f t="shared" si="129"/>
        <v>2</v>
      </c>
      <c r="X687" s="5">
        <f t="shared" si="130"/>
        <v>4</v>
      </c>
      <c r="Y687" s="3">
        <v>0.53400000000000003</v>
      </c>
      <c r="Z687" s="3">
        <v>0.372</v>
      </c>
      <c r="AA687" s="3">
        <v>6.4000000000000001E-2</v>
      </c>
      <c r="AB687" s="3">
        <v>0.255</v>
      </c>
      <c r="AC687" s="3">
        <v>0.54800000000000004</v>
      </c>
      <c r="AD687" s="1" t="s">
        <v>186</v>
      </c>
      <c r="AE687" s="5">
        <f t="shared" si="131"/>
        <v>4</v>
      </c>
      <c r="AF687" s="5">
        <f t="shared" si="132"/>
        <v>7</v>
      </c>
      <c r="AG687">
        <v>163</v>
      </c>
      <c r="AH687">
        <v>16</v>
      </c>
      <c r="AI687">
        <v>3</v>
      </c>
      <c r="AJ687">
        <v>85</v>
      </c>
      <c r="AK687">
        <f t="shared" si="124"/>
        <v>78</v>
      </c>
      <c r="AL687">
        <v>55</v>
      </c>
      <c r="AM687">
        <v>30</v>
      </c>
      <c r="AN687">
        <v>5</v>
      </c>
      <c r="AO687" s="1" t="s">
        <v>556</v>
      </c>
    </row>
    <row r="688" spans="1:41" x14ac:dyDescent="0.35">
      <c r="A688" s="2">
        <v>41115</v>
      </c>
      <c r="B688" t="s">
        <v>996</v>
      </c>
      <c r="C688">
        <v>3</v>
      </c>
      <c r="D688" t="s">
        <v>104</v>
      </c>
      <c r="E688" t="s">
        <v>54</v>
      </c>
      <c r="F688">
        <v>2</v>
      </c>
      <c r="G688">
        <v>22</v>
      </c>
      <c r="H688">
        <v>1</v>
      </c>
      <c r="I688">
        <v>2</v>
      </c>
      <c r="K688" t="s">
        <v>37</v>
      </c>
      <c r="L688" t="s">
        <v>999</v>
      </c>
      <c r="M688" s="1" t="s">
        <v>233</v>
      </c>
      <c r="N688">
        <v>2.15</v>
      </c>
      <c r="O688" s="3">
        <v>0.32600000000000001</v>
      </c>
      <c r="P688" s="3">
        <v>0</v>
      </c>
      <c r="Q688" s="3">
        <v>0.67400000000000004</v>
      </c>
      <c r="R688" s="3">
        <v>0.86199999999999999</v>
      </c>
      <c r="S688" s="3">
        <v>0.57099999999999995</v>
      </c>
      <c r="T688" s="1" t="s">
        <v>57</v>
      </c>
      <c r="U688" s="5">
        <f t="shared" si="122"/>
        <v>0</v>
      </c>
      <c r="V688" s="5">
        <f t="shared" si="123"/>
        <v>0</v>
      </c>
      <c r="W688" s="5">
        <f t="shared" si="129"/>
        <v>0</v>
      </c>
      <c r="X688" s="5">
        <f t="shared" si="130"/>
        <v>0</v>
      </c>
      <c r="Y688" s="3">
        <v>0.63900000000000001</v>
      </c>
      <c r="Z688" s="3">
        <v>0.5</v>
      </c>
      <c r="AA688" s="3">
        <v>0.125</v>
      </c>
      <c r="AB688" s="3">
        <v>0.45800000000000002</v>
      </c>
      <c r="AC688" s="3">
        <v>0.56299999999999994</v>
      </c>
      <c r="AD688" s="1" t="s">
        <v>413</v>
      </c>
      <c r="AE688" s="5">
        <f t="shared" si="131"/>
        <v>4</v>
      </c>
      <c r="AF688" s="5">
        <f t="shared" si="132"/>
        <v>4</v>
      </c>
      <c r="AG688">
        <v>83</v>
      </c>
      <c r="AH688">
        <v>14</v>
      </c>
      <c r="AI688">
        <v>0</v>
      </c>
      <c r="AJ688">
        <v>43</v>
      </c>
      <c r="AK688">
        <f t="shared" si="124"/>
        <v>40</v>
      </c>
      <c r="AL688">
        <v>29</v>
      </c>
      <c r="AM688">
        <v>14</v>
      </c>
      <c r="AN688">
        <v>5</v>
      </c>
      <c r="AO688" s="1" t="s">
        <v>912</v>
      </c>
    </row>
    <row r="689" spans="1:41" x14ac:dyDescent="0.35">
      <c r="A689" s="2">
        <v>41115</v>
      </c>
      <c r="B689" t="s">
        <v>996</v>
      </c>
      <c r="C689">
        <v>3</v>
      </c>
      <c r="D689" t="s">
        <v>104</v>
      </c>
      <c r="E689" t="s">
        <v>128</v>
      </c>
      <c r="F689">
        <v>2</v>
      </c>
      <c r="G689">
        <v>65</v>
      </c>
      <c r="H689">
        <v>1</v>
      </c>
      <c r="I689">
        <v>2</v>
      </c>
      <c r="K689" t="s">
        <v>37</v>
      </c>
      <c r="L689" t="s">
        <v>703</v>
      </c>
      <c r="M689" s="1" t="s">
        <v>1000</v>
      </c>
      <c r="N689">
        <v>1.61</v>
      </c>
      <c r="O689" s="3">
        <v>0.128</v>
      </c>
      <c r="P689" s="3">
        <v>1.2E-2</v>
      </c>
      <c r="Q689" s="3">
        <v>0.66300000000000003</v>
      </c>
      <c r="R689" s="3">
        <v>0.80700000000000005</v>
      </c>
      <c r="S689" s="3">
        <v>0.58599999999999997</v>
      </c>
      <c r="T689" s="1" t="s">
        <v>70</v>
      </c>
      <c r="U689" s="5">
        <f t="shared" si="122"/>
        <v>1</v>
      </c>
      <c r="V689" s="5">
        <f t="shared" si="123"/>
        <v>2</v>
      </c>
      <c r="W689" s="5">
        <f t="shared" si="129"/>
        <v>1</v>
      </c>
      <c r="X689" s="5">
        <f t="shared" si="130"/>
        <v>2</v>
      </c>
      <c r="Y689" s="3">
        <v>0.56899999999999995</v>
      </c>
      <c r="Z689" s="3">
        <v>0.43099999999999999</v>
      </c>
      <c r="AA689" s="3">
        <v>3.9E-2</v>
      </c>
      <c r="AB689" s="3">
        <v>0.35299999999999998</v>
      </c>
      <c r="AC689" s="3">
        <v>0.58799999999999997</v>
      </c>
      <c r="AD689" s="1" t="s">
        <v>234</v>
      </c>
      <c r="AE689" s="5">
        <f t="shared" si="131"/>
        <v>5</v>
      </c>
      <c r="AF689" s="5">
        <f t="shared" si="132"/>
        <v>10</v>
      </c>
      <c r="AG689">
        <v>188</v>
      </c>
      <c r="AH689">
        <v>11</v>
      </c>
      <c r="AI689">
        <v>1</v>
      </c>
      <c r="AJ689">
        <v>86</v>
      </c>
      <c r="AK689">
        <f t="shared" si="124"/>
        <v>102</v>
      </c>
      <c r="AL689">
        <v>57</v>
      </c>
      <c r="AM689">
        <v>29</v>
      </c>
      <c r="AN689">
        <v>4</v>
      </c>
      <c r="AO689" s="1" t="s">
        <v>488</v>
      </c>
    </row>
    <row r="690" spans="1:41" x14ac:dyDescent="0.35">
      <c r="A690" s="2">
        <v>41085</v>
      </c>
      <c r="B690" t="s">
        <v>103</v>
      </c>
      <c r="C690">
        <v>5</v>
      </c>
      <c r="D690" t="s">
        <v>104</v>
      </c>
      <c r="E690" t="s">
        <v>36</v>
      </c>
      <c r="F690">
        <v>1</v>
      </c>
      <c r="G690">
        <v>3</v>
      </c>
      <c r="H690">
        <v>0</v>
      </c>
      <c r="I690">
        <v>1</v>
      </c>
      <c r="J690">
        <v>3</v>
      </c>
      <c r="K690" t="s">
        <v>435</v>
      </c>
      <c r="L690" t="s">
        <v>37</v>
      </c>
      <c r="M690" s="1" t="s">
        <v>1001</v>
      </c>
      <c r="N690">
        <v>0.76</v>
      </c>
      <c r="O690" s="3">
        <v>7.8E-2</v>
      </c>
      <c r="P690" s="3">
        <v>1.7000000000000001E-2</v>
      </c>
      <c r="Q690" s="3">
        <v>0.63500000000000001</v>
      </c>
      <c r="R690" s="3">
        <v>0.71199999999999997</v>
      </c>
      <c r="S690" s="3">
        <v>0.57099999999999995</v>
      </c>
      <c r="T690" s="1" t="s">
        <v>258</v>
      </c>
      <c r="U690" s="5">
        <f t="shared" si="122"/>
        <v>8</v>
      </c>
      <c r="V690" s="5">
        <f t="shared" si="123"/>
        <v>11</v>
      </c>
      <c r="W690" s="5">
        <f t="shared" si="129"/>
        <v>8</v>
      </c>
      <c r="X690" s="5">
        <f t="shared" si="130"/>
        <v>11</v>
      </c>
      <c r="Y690" s="3">
        <v>0.47199999999999998</v>
      </c>
      <c r="Z690" s="3">
        <v>0.25700000000000001</v>
      </c>
      <c r="AA690" s="3">
        <v>0.11899999999999999</v>
      </c>
      <c r="AB690" s="3">
        <v>0.246</v>
      </c>
      <c r="AC690" s="3">
        <v>0.27800000000000002</v>
      </c>
      <c r="AD690" s="1" t="s">
        <v>67</v>
      </c>
      <c r="AE690" s="5">
        <f t="shared" si="131"/>
        <v>1</v>
      </c>
      <c r="AF690" s="5">
        <f t="shared" si="132"/>
        <v>3</v>
      </c>
      <c r="AG690">
        <v>216</v>
      </c>
      <c r="AH690">
        <v>9</v>
      </c>
      <c r="AI690">
        <v>2</v>
      </c>
      <c r="AJ690">
        <v>115</v>
      </c>
      <c r="AK690">
        <f t="shared" si="124"/>
        <v>101</v>
      </c>
      <c r="AL690">
        <v>73</v>
      </c>
      <c r="AM690">
        <v>42</v>
      </c>
      <c r="AN690">
        <v>12</v>
      </c>
      <c r="AO690" s="1" t="s">
        <v>42</v>
      </c>
    </row>
    <row r="691" spans="1:41" x14ac:dyDescent="0.35">
      <c r="A691" s="2">
        <v>41085</v>
      </c>
      <c r="B691" t="s">
        <v>103</v>
      </c>
      <c r="C691">
        <v>5</v>
      </c>
      <c r="D691" t="s">
        <v>104</v>
      </c>
      <c r="E691" t="s">
        <v>43</v>
      </c>
      <c r="F691">
        <v>1</v>
      </c>
      <c r="G691">
        <v>29</v>
      </c>
      <c r="H691">
        <v>1</v>
      </c>
      <c r="I691">
        <v>1</v>
      </c>
      <c r="J691">
        <v>31</v>
      </c>
      <c r="K691" t="s">
        <v>37</v>
      </c>
      <c r="L691" t="s">
        <v>876</v>
      </c>
      <c r="M691" s="1" t="s">
        <v>487</v>
      </c>
      <c r="N691">
        <v>1.53</v>
      </c>
      <c r="O691" s="3">
        <v>8.3000000000000004E-2</v>
      </c>
      <c r="P691" s="3">
        <v>3.5999999999999997E-2</v>
      </c>
      <c r="Q691" s="3">
        <v>0.65500000000000003</v>
      </c>
      <c r="R691" s="3">
        <v>0.76400000000000001</v>
      </c>
      <c r="S691" s="3">
        <v>0.58599999999999997</v>
      </c>
      <c r="T691" s="1" t="s">
        <v>398</v>
      </c>
      <c r="U691" s="5">
        <f t="shared" si="122"/>
        <v>7</v>
      </c>
      <c r="V691" s="5">
        <f t="shared" si="123"/>
        <v>8</v>
      </c>
      <c r="W691" s="5">
        <f t="shared" si="129"/>
        <v>7</v>
      </c>
      <c r="X691" s="5">
        <f t="shared" si="130"/>
        <v>8</v>
      </c>
      <c r="Y691" s="3">
        <v>0.58399999999999996</v>
      </c>
      <c r="Z691" s="3">
        <v>0.45500000000000002</v>
      </c>
      <c r="AA691" s="3">
        <v>2.5999999999999999E-2</v>
      </c>
      <c r="AB691" s="3">
        <v>0.38600000000000001</v>
      </c>
      <c r="AC691" s="3">
        <v>0.54500000000000004</v>
      </c>
      <c r="AD691" s="1" t="s">
        <v>117</v>
      </c>
      <c r="AE691" s="5">
        <f t="shared" si="131"/>
        <v>5</v>
      </c>
      <c r="AF691" s="5">
        <f t="shared" si="132"/>
        <v>9</v>
      </c>
      <c r="AG691">
        <v>161</v>
      </c>
      <c r="AH691">
        <v>7</v>
      </c>
      <c r="AI691">
        <v>3</v>
      </c>
      <c r="AJ691">
        <v>84</v>
      </c>
      <c r="AK691">
        <f t="shared" si="124"/>
        <v>77</v>
      </c>
      <c r="AL691">
        <v>55</v>
      </c>
      <c r="AM691">
        <v>29</v>
      </c>
      <c r="AN691">
        <v>2</v>
      </c>
      <c r="AO691" s="1" t="s">
        <v>666</v>
      </c>
    </row>
    <row r="692" spans="1:41" x14ac:dyDescent="0.35">
      <c r="A692" s="2">
        <v>41085</v>
      </c>
      <c r="B692" t="s">
        <v>103</v>
      </c>
      <c r="C692">
        <v>5</v>
      </c>
      <c r="D692" t="s">
        <v>104</v>
      </c>
      <c r="E692" t="s">
        <v>49</v>
      </c>
      <c r="F692">
        <v>1</v>
      </c>
      <c r="G692">
        <v>34</v>
      </c>
      <c r="H692">
        <v>1</v>
      </c>
      <c r="I692">
        <v>1</v>
      </c>
      <c r="K692" t="s">
        <v>37</v>
      </c>
      <c r="L692" t="s">
        <v>964</v>
      </c>
      <c r="M692" s="1" t="s">
        <v>1002</v>
      </c>
      <c r="N692">
        <v>1.97</v>
      </c>
      <c r="O692" s="3">
        <v>5.7000000000000002E-2</v>
      </c>
      <c r="P692" s="3">
        <v>2.9000000000000001E-2</v>
      </c>
      <c r="Q692" s="3">
        <v>0.75700000000000001</v>
      </c>
      <c r="R692" s="3">
        <v>0.81100000000000005</v>
      </c>
      <c r="S692" s="3">
        <v>0.52900000000000003</v>
      </c>
      <c r="T692" s="1" t="s">
        <v>122</v>
      </c>
      <c r="U692" s="5">
        <f t="shared" si="122"/>
        <v>3</v>
      </c>
      <c r="V692" s="5">
        <f t="shared" si="123"/>
        <v>4</v>
      </c>
      <c r="W692" s="5">
        <f t="shared" si="129"/>
        <v>3</v>
      </c>
      <c r="X692" s="5">
        <f t="shared" si="130"/>
        <v>4</v>
      </c>
      <c r="Y692" s="3">
        <v>0.622</v>
      </c>
      <c r="Z692" s="3">
        <v>0.50700000000000001</v>
      </c>
      <c r="AA692" s="3">
        <v>4.1000000000000002E-2</v>
      </c>
      <c r="AB692" s="3">
        <v>0.45200000000000001</v>
      </c>
      <c r="AC692" s="3">
        <v>0.58099999999999996</v>
      </c>
      <c r="AD692" s="1" t="s">
        <v>189</v>
      </c>
      <c r="AE692" s="5">
        <f t="shared" si="131"/>
        <v>6</v>
      </c>
      <c r="AF692" s="5">
        <f t="shared" si="132"/>
        <v>8</v>
      </c>
      <c r="AG692">
        <v>143</v>
      </c>
      <c r="AH692">
        <v>4</v>
      </c>
      <c r="AI692">
        <v>2</v>
      </c>
      <c r="AJ692">
        <v>70</v>
      </c>
      <c r="AK692">
        <f t="shared" si="124"/>
        <v>73</v>
      </c>
      <c r="AL692">
        <v>53</v>
      </c>
      <c r="AM692">
        <v>17</v>
      </c>
      <c r="AN692">
        <v>3</v>
      </c>
      <c r="AO692" s="1" t="s">
        <v>166</v>
      </c>
    </row>
    <row r="693" spans="1:41" x14ac:dyDescent="0.35">
      <c r="A693" s="2">
        <v>41085</v>
      </c>
      <c r="B693" t="s">
        <v>103</v>
      </c>
      <c r="C693">
        <v>5</v>
      </c>
      <c r="D693" t="s">
        <v>104</v>
      </c>
      <c r="E693" t="s">
        <v>54</v>
      </c>
      <c r="F693">
        <v>1</v>
      </c>
      <c r="G693">
        <v>27</v>
      </c>
      <c r="H693">
        <v>1</v>
      </c>
      <c r="I693">
        <v>1</v>
      </c>
      <c r="J693">
        <v>28</v>
      </c>
      <c r="K693" t="s">
        <v>37</v>
      </c>
      <c r="L693" t="s">
        <v>693</v>
      </c>
      <c r="M693" s="1" t="s">
        <v>1003</v>
      </c>
      <c r="N693">
        <v>1.73</v>
      </c>
      <c r="O693" s="3">
        <v>0.125</v>
      </c>
      <c r="P693" s="3">
        <v>0.01</v>
      </c>
      <c r="Q693" s="3">
        <v>0.65600000000000003</v>
      </c>
      <c r="R693" s="3">
        <v>0.79400000000000004</v>
      </c>
      <c r="S693" s="3">
        <v>0.60599999999999998</v>
      </c>
      <c r="T693" s="1" t="s">
        <v>76</v>
      </c>
      <c r="U693" s="5">
        <f t="shared" si="122"/>
        <v>4</v>
      </c>
      <c r="V693" s="5">
        <f t="shared" si="123"/>
        <v>5</v>
      </c>
      <c r="W693" s="5">
        <f t="shared" si="129"/>
        <v>4</v>
      </c>
      <c r="X693" s="5">
        <f t="shared" si="130"/>
        <v>5</v>
      </c>
      <c r="Y693" s="3">
        <v>0.57299999999999995</v>
      </c>
      <c r="Z693" s="3">
        <v>0.46899999999999997</v>
      </c>
      <c r="AA693" s="3">
        <v>5.6000000000000001E-2</v>
      </c>
      <c r="AB693" s="3">
        <v>0.39400000000000002</v>
      </c>
      <c r="AC693" s="3">
        <v>0.61199999999999999</v>
      </c>
      <c r="AD693" s="1" t="s">
        <v>551</v>
      </c>
      <c r="AE693" s="5">
        <f t="shared" si="131"/>
        <v>6</v>
      </c>
      <c r="AF693" s="5">
        <f t="shared" si="132"/>
        <v>20</v>
      </c>
      <c r="AG693">
        <v>239</v>
      </c>
      <c r="AH693">
        <v>12</v>
      </c>
      <c r="AI693">
        <v>1</v>
      </c>
      <c r="AJ693">
        <v>96</v>
      </c>
      <c r="AK693">
        <f t="shared" si="124"/>
        <v>143</v>
      </c>
      <c r="AL693">
        <v>63</v>
      </c>
      <c r="AM693">
        <v>33</v>
      </c>
      <c r="AN693">
        <v>8</v>
      </c>
      <c r="AO693" s="1" t="s">
        <v>329</v>
      </c>
    </row>
    <row r="694" spans="1:41" x14ac:dyDescent="0.35">
      <c r="A694" s="2">
        <v>41085</v>
      </c>
      <c r="B694" t="s">
        <v>103</v>
      </c>
      <c r="C694">
        <v>5</v>
      </c>
      <c r="D694" t="s">
        <v>104</v>
      </c>
      <c r="E694" t="s">
        <v>128</v>
      </c>
      <c r="F694">
        <v>1</v>
      </c>
      <c r="G694">
        <v>48</v>
      </c>
      <c r="H694">
        <v>1</v>
      </c>
      <c r="I694">
        <v>1</v>
      </c>
      <c r="K694" t="s">
        <v>37</v>
      </c>
      <c r="L694" t="s">
        <v>973</v>
      </c>
      <c r="M694" s="1" t="s">
        <v>246</v>
      </c>
      <c r="N694">
        <v>1.63</v>
      </c>
      <c r="O694" s="3">
        <v>9.4E-2</v>
      </c>
      <c r="P694" s="3">
        <v>1.2E-2</v>
      </c>
      <c r="Q694" s="3">
        <v>0.74099999999999999</v>
      </c>
      <c r="R694" s="3">
        <v>0.76200000000000001</v>
      </c>
      <c r="S694" s="3">
        <v>0.81799999999999995</v>
      </c>
      <c r="T694" s="1" t="s">
        <v>314</v>
      </c>
      <c r="U694" s="5">
        <f t="shared" si="122"/>
        <v>6</v>
      </c>
      <c r="V694" s="5">
        <f t="shared" si="123"/>
        <v>6</v>
      </c>
      <c r="W694" s="5">
        <f t="shared" si="129"/>
        <v>6</v>
      </c>
      <c r="X694" s="5">
        <f t="shared" si="130"/>
        <v>6</v>
      </c>
      <c r="Y694" s="3">
        <v>0.56599999999999995</v>
      </c>
      <c r="Z694" s="3">
        <v>0.36399999999999999</v>
      </c>
      <c r="AA694" s="3">
        <v>9.0999999999999998E-2</v>
      </c>
      <c r="AB694" s="3">
        <v>0.27300000000000002</v>
      </c>
      <c r="AC694" s="3">
        <v>0.51500000000000001</v>
      </c>
      <c r="AD694" s="1" t="s">
        <v>179</v>
      </c>
      <c r="AE694" s="5">
        <f t="shared" si="131"/>
        <v>3</v>
      </c>
      <c r="AF694" s="5">
        <f t="shared" si="132"/>
        <v>3</v>
      </c>
      <c r="AG694">
        <v>173</v>
      </c>
      <c r="AH694">
        <v>8</v>
      </c>
      <c r="AI694">
        <v>1</v>
      </c>
      <c r="AJ694">
        <v>85</v>
      </c>
      <c r="AK694">
        <f t="shared" si="124"/>
        <v>88</v>
      </c>
      <c r="AL694">
        <v>63</v>
      </c>
      <c r="AM694">
        <v>22</v>
      </c>
      <c r="AN694">
        <v>8</v>
      </c>
      <c r="AO694" s="1" t="s">
        <v>556</v>
      </c>
    </row>
    <row r="695" spans="1:41" x14ac:dyDescent="0.35">
      <c r="A695" s="2">
        <v>41085</v>
      </c>
      <c r="B695" t="s">
        <v>103</v>
      </c>
      <c r="C695">
        <v>5</v>
      </c>
      <c r="D695" t="s">
        <v>104</v>
      </c>
      <c r="E695" t="s">
        <v>133</v>
      </c>
      <c r="F695">
        <v>1</v>
      </c>
      <c r="G695">
        <v>38</v>
      </c>
      <c r="H695">
        <v>1</v>
      </c>
      <c r="I695">
        <v>1</v>
      </c>
      <c r="K695" t="s">
        <v>37</v>
      </c>
      <c r="L695" t="s">
        <v>1004</v>
      </c>
      <c r="M695" s="1" t="s">
        <v>412</v>
      </c>
      <c r="N695">
        <v>1.59</v>
      </c>
      <c r="O695" s="3">
        <v>0.153</v>
      </c>
      <c r="P695" s="3">
        <v>3.5000000000000003E-2</v>
      </c>
      <c r="Q695" s="3">
        <v>0.65900000000000003</v>
      </c>
      <c r="R695" s="3">
        <v>0.83899999999999997</v>
      </c>
      <c r="S695" s="3">
        <v>0.41399999999999998</v>
      </c>
      <c r="T695" s="1" t="s">
        <v>398</v>
      </c>
      <c r="U695" s="5">
        <f t="shared" si="122"/>
        <v>7</v>
      </c>
      <c r="V695" s="5">
        <f t="shared" si="123"/>
        <v>8</v>
      </c>
      <c r="W695" s="5">
        <f t="shared" si="129"/>
        <v>7</v>
      </c>
      <c r="X695" s="5">
        <f t="shared" si="130"/>
        <v>8</v>
      </c>
      <c r="Y695" s="3">
        <v>0.59899999999999998</v>
      </c>
      <c r="Z695" s="3">
        <v>0.48599999999999999</v>
      </c>
      <c r="AA695" s="3">
        <v>2.8000000000000001E-2</v>
      </c>
      <c r="AB695" s="3">
        <v>0.438</v>
      </c>
      <c r="AC695" s="3">
        <v>0.58299999999999996</v>
      </c>
      <c r="AD695" s="1" t="s">
        <v>507</v>
      </c>
      <c r="AE695" s="5">
        <f t="shared" si="131"/>
        <v>6</v>
      </c>
      <c r="AF695" s="5">
        <f t="shared" si="132"/>
        <v>11</v>
      </c>
      <c r="AG695">
        <v>157</v>
      </c>
      <c r="AH695">
        <v>13</v>
      </c>
      <c r="AI695">
        <v>3</v>
      </c>
      <c r="AJ695">
        <v>85</v>
      </c>
      <c r="AK695">
        <f t="shared" si="124"/>
        <v>72</v>
      </c>
      <c r="AL695">
        <v>56</v>
      </c>
      <c r="AM695">
        <v>29</v>
      </c>
      <c r="AN695">
        <v>2</v>
      </c>
      <c r="AO695" s="1" t="s">
        <v>208</v>
      </c>
    </row>
    <row r="696" spans="1:41" x14ac:dyDescent="0.35">
      <c r="A696" s="2">
        <v>41056</v>
      </c>
      <c r="B696" t="s">
        <v>138</v>
      </c>
      <c r="C696">
        <v>5</v>
      </c>
      <c r="D696" t="s">
        <v>139</v>
      </c>
      <c r="E696" t="s">
        <v>61</v>
      </c>
      <c r="F696">
        <v>1</v>
      </c>
      <c r="G696">
        <v>2</v>
      </c>
      <c r="H696">
        <v>0</v>
      </c>
      <c r="I696">
        <v>1</v>
      </c>
      <c r="J696">
        <v>2</v>
      </c>
      <c r="K696" t="s">
        <v>140</v>
      </c>
      <c r="L696" t="s">
        <v>37</v>
      </c>
      <c r="M696" s="1" t="s">
        <v>1005</v>
      </c>
      <c r="N696">
        <v>0.91</v>
      </c>
      <c r="O696" s="3">
        <v>2.4E-2</v>
      </c>
      <c r="P696" s="3">
        <v>3.3000000000000002E-2</v>
      </c>
      <c r="Q696" s="3">
        <v>0.59299999999999997</v>
      </c>
      <c r="R696" s="3">
        <v>0.61599999999999999</v>
      </c>
      <c r="S696" s="3">
        <v>0.44</v>
      </c>
      <c r="T696" s="1" t="s">
        <v>1006</v>
      </c>
      <c r="U696" s="5">
        <f t="shared" si="122"/>
        <v>8</v>
      </c>
      <c r="V696" s="5">
        <f t="shared" si="123"/>
        <v>17</v>
      </c>
      <c r="W696" s="5">
        <f t="shared" si="129"/>
        <v>8</v>
      </c>
      <c r="X696" s="5">
        <f t="shared" si="130"/>
        <v>17</v>
      </c>
      <c r="Y696" s="3">
        <v>0.48099999999999998</v>
      </c>
      <c r="Z696" s="3">
        <v>0.41499999999999998</v>
      </c>
      <c r="AA696" s="3">
        <v>3.4000000000000002E-2</v>
      </c>
      <c r="AB696" s="3">
        <v>0.38400000000000001</v>
      </c>
      <c r="AC696" s="3">
        <v>0.46700000000000003</v>
      </c>
      <c r="AD696" s="1" t="s">
        <v>237</v>
      </c>
      <c r="AE696" s="5">
        <f t="shared" si="131"/>
        <v>7</v>
      </c>
      <c r="AF696" s="5">
        <f t="shared" si="132"/>
        <v>10</v>
      </c>
      <c r="AG696">
        <v>241</v>
      </c>
      <c r="AH696">
        <v>3</v>
      </c>
      <c r="AI696">
        <v>4</v>
      </c>
      <c r="AJ696">
        <v>123</v>
      </c>
      <c r="AK696">
        <f t="shared" si="124"/>
        <v>118</v>
      </c>
      <c r="AL696">
        <v>73</v>
      </c>
      <c r="AM696">
        <v>50</v>
      </c>
      <c r="AN696">
        <v>4</v>
      </c>
      <c r="AO696" s="1" t="s">
        <v>1007</v>
      </c>
    </row>
    <row r="697" spans="1:41" x14ac:dyDescent="0.35">
      <c r="A697" s="2">
        <v>41056</v>
      </c>
      <c r="B697" t="s">
        <v>138</v>
      </c>
      <c r="C697">
        <v>5</v>
      </c>
      <c r="D697" t="s">
        <v>139</v>
      </c>
      <c r="E697" t="s">
        <v>36</v>
      </c>
      <c r="F697">
        <v>1</v>
      </c>
      <c r="G697">
        <v>3</v>
      </c>
      <c r="H697">
        <v>1</v>
      </c>
      <c r="I697">
        <v>1</v>
      </c>
      <c r="J697">
        <v>3</v>
      </c>
      <c r="K697" t="s">
        <v>37</v>
      </c>
      <c r="L697" t="s">
        <v>435</v>
      </c>
      <c r="M697" s="1" t="s">
        <v>1008</v>
      </c>
      <c r="N697">
        <v>1.39</v>
      </c>
      <c r="O697" s="3">
        <v>6.6000000000000003E-2</v>
      </c>
      <c r="P697" s="3">
        <v>2.1999999999999999E-2</v>
      </c>
      <c r="Q697" s="3">
        <v>0.68100000000000005</v>
      </c>
      <c r="R697" s="3">
        <v>0.72599999999999998</v>
      </c>
      <c r="S697" s="3">
        <v>0.48299999999999998</v>
      </c>
      <c r="T697" s="1" t="s">
        <v>52</v>
      </c>
      <c r="U697" s="5">
        <f t="shared" si="122"/>
        <v>4</v>
      </c>
      <c r="V697" s="5">
        <f t="shared" si="123"/>
        <v>8</v>
      </c>
      <c r="W697" s="5">
        <f t="shared" si="129"/>
        <v>4</v>
      </c>
      <c r="X697" s="5">
        <f t="shared" si="130"/>
        <v>8</v>
      </c>
      <c r="Y697" s="3">
        <v>0.57099999999999995</v>
      </c>
      <c r="Z697" s="3">
        <v>0.48799999999999999</v>
      </c>
      <c r="AA697" s="3">
        <v>0.105</v>
      </c>
      <c r="AB697" s="3">
        <v>0.438</v>
      </c>
      <c r="AC697" s="3">
        <v>0.55300000000000005</v>
      </c>
      <c r="AD697" s="1" t="s">
        <v>237</v>
      </c>
      <c r="AE697" s="5">
        <f t="shared" si="131"/>
        <v>7</v>
      </c>
      <c r="AF697" s="5">
        <f t="shared" si="132"/>
        <v>10</v>
      </c>
      <c r="AG697">
        <v>177</v>
      </c>
      <c r="AH697">
        <v>6</v>
      </c>
      <c r="AI697">
        <v>2</v>
      </c>
      <c r="AJ697">
        <v>91</v>
      </c>
      <c r="AK697">
        <f t="shared" si="124"/>
        <v>86</v>
      </c>
      <c r="AL697">
        <v>62</v>
      </c>
      <c r="AM697">
        <v>29</v>
      </c>
      <c r="AN697">
        <v>9</v>
      </c>
      <c r="AO697" s="1" t="s">
        <v>616</v>
      </c>
    </row>
    <row r="698" spans="1:41" x14ac:dyDescent="0.35">
      <c r="A698" s="2">
        <v>41056</v>
      </c>
      <c r="B698" t="s">
        <v>138</v>
      </c>
      <c r="C698">
        <v>5</v>
      </c>
      <c r="D698" t="s">
        <v>139</v>
      </c>
      <c r="E698" t="s">
        <v>43</v>
      </c>
      <c r="F698">
        <v>1</v>
      </c>
      <c r="G698">
        <v>5</v>
      </c>
      <c r="H698">
        <v>1</v>
      </c>
      <c r="I698">
        <v>1</v>
      </c>
      <c r="J698">
        <v>5</v>
      </c>
      <c r="K698" t="s">
        <v>37</v>
      </c>
      <c r="L698" t="s">
        <v>548</v>
      </c>
      <c r="M698" s="1" t="s">
        <v>1009</v>
      </c>
      <c r="N698">
        <v>1.21</v>
      </c>
      <c r="O698" s="3">
        <v>4.1000000000000002E-2</v>
      </c>
      <c r="P698" s="3">
        <v>1.2E-2</v>
      </c>
      <c r="Q698" s="3">
        <v>0.67500000000000004</v>
      </c>
      <c r="R698" s="3">
        <v>0.71099999999999997</v>
      </c>
      <c r="S698" s="3">
        <v>0.52700000000000002</v>
      </c>
      <c r="T698" s="1" t="s">
        <v>319</v>
      </c>
      <c r="U698" s="5">
        <f t="shared" si="122"/>
        <v>7</v>
      </c>
      <c r="V698" s="5">
        <f t="shared" si="123"/>
        <v>11</v>
      </c>
      <c r="W698" s="5">
        <f t="shared" si="129"/>
        <v>7</v>
      </c>
      <c r="X698" s="5">
        <f t="shared" si="130"/>
        <v>11</v>
      </c>
      <c r="Y698" s="3">
        <v>0.54200000000000004</v>
      </c>
      <c r="Z698" s="3">
        <v>0.42299999999999999</v>
      </c>
      <c r="AA698" s="3">
        <v>3.7999999999999999E-2</v>
      </c>
      <c r="AB698" s="3">
        <v>0.34899999999999998</v>
      </c>
      <c r="AC698" s="3">
        <v>0.57999999999999996</v>
      </c>
      <c r="AD698" s="1" t="s">
        <v>359</v>
      </c>
      <c r="AE698" s="5">
        <f t="shared" si="131"/>
        <v>6</v>
      </c>
      <c r="AF698" s="5">
        <f t="shared" si="132"/>
        <v>13</v>
      </c>
      <c r="AG698">
        <v>325</v>
      </c>
      <c r="AH698">
        <v>7</v>
      </c>
      <c r="AI698">
        <v>2</v>
      </c>
      <c r="AJ698">
        <v>169</v>
      </c>
      <c r="AK698">
        <f t="shared" si="124"/>
        <v>156</v>
      </c>
      <c r="AL698">
        <v>114</v>
      </c>
      <c r="AM698">
        <v>55</v>
      </c>
      <c r="AN698">
        <v>6</v>
      </c>
      <c r="AO698" s="1" t="s">
        <v>805</v>
      </c>
    </row>
    <row r="699" spans="1:41" x14ac:dyDescent="0.35">
      <c r="A699" s="2">
        <v>41056</v>
      </c>
      <c r="B699" t="s">
        <v>138</v>
      </c>
      <c r="C699">
        <v>5</v>
      </c>
      <c r="D699" t="s">
        <v>139</v>
      </c>
      <c r="E699" t="s">
        <v>49</v>
      </c>
      <c r="F699">
        <v>1</v>
      </c>
      <c r="G699">
        <v>25</v>
      </c>
      <c r="H699">
        <v>1</v>
      </c>
      <c r="I699">
        <v>1</v>
      </c>
      <c r="J699">
        <v>22</v>
      </c>
      <c r="K699" t="s">
        <v>37</v>
      </c>
      <c r="L699" t="s">
        <v>761</v>
      </c>
      <c r="M699" s="1" t="s">
        <v>1010</v>
      </c>
      <c r="N699">
        <v>1.3</v>
      </c>
      <c r="O699" s="3">
        <v>3.5000000000000003E-2</v>
      </c>
      <c r="P699" s="3">
        <v>1.4E-2</v>
      </c>
      <c r="Q699" s="3">
        <v>0.63200000000000001</v>
      </c>
      <c r="R699" s="3">
        <v>0.69199999999999995</v>
      </c>
      <c r="S699" s="3">
        <v>0.60399999999999998</v>
      </c>
      <c r="T699" s="1" t="s">
        <v>165</v>
      </c>
      <c r="U699" s="5">
        <f t="shared" si="122"/>
        <v>4</v>
      </c>
      <c r="V699" s="5">
        <f t="shared" si="123"/>
        <v>10</v>
      </c>
      <c r="W699" s="5">
        <f t="shared" si="129"/>
        <v>4</v>
      </c>
      <c r="X699" s="5">
        <f t="shared" si="130"/>
        <v>10</v>
      </c>
      <c r="Y699" s="3">
        <v>0.53100000000000003</v>
      </c>
      <c r="Z699" s="3">
        <v>0.442</v>
      </c>
      <c r="AA699" s="3">
        <v>2.9000000000000001E-2</v>
      </c>
      <c r="AB699" s="3">
        <v>0.434</v>
      </c>
      <c r="AC699" s="3">
        <v>0.45200000000000001</v>
      </c>
      <c r="AD699" s="1" t="s">
        <v>728</v>
      </c>
      <c r="AE699" s="5">
        <f t="shared" si="131"/>
        <v>9</v>
      </c>
      <c r="AF699" s="5">
        <f t="shared" si="132"/>
        <v>22</v>
      </c>
      <c r="AG699">
        <v>350</v>
      </c>
      <c r="AH699">
        <v>5</v>
      </c>
      <c r="AI699">
        <v>2</v>
      </c>
      <c r="AJ699">
        <v>144</v>
      </c>
      <c r="AK699">
        <f t="shared" si="124"/>
        <v>206</v>
      </c>
      <c r="AL699">
        <v>91</v>
      </c>
      <c r="AM699">
        <v>53</v>
      </c>
      <c r="AN699">
        <v>6</v>
      </c>
      <c r="AO699" s="1" t="s">
        <v>1011</v>
      </c>
    </row>
    <row r="700" spans="1:41" x14ac:dyDescent="0.35">
      <c r="A700" s="2">
        <v>41056</v>
      </c>
      <c r="B700" t="s">
        <v>138</v>
      </c>
      <c r="C700">
        <v>5</v>
      </c>
      <c r="D700" t="s">
        <v>139</v>
      </c>
      <c r="E700" t="s">
        <v>54</v>
      </c>
      <c r="F700">
        <v>1</v>
      </c>
      <c r="G700">
        <v>286</v>
      </c>
      <c r="H700">
        <v>1</v>
      </c>
      <c r="I700">
        <v>1</v>
      </c>
      <c r="J700" t="s">
        <v>203</v>
      </c>
      <c r="K700" t="s">
        <v>37</v>
      </c>
      <c r="L700" t="s">
        <v>1012</v>
      </c>
      <c r="M700" s="1" t="s">
        <v>392</v>
      </c>
      <c r="N700">
        <v>1.84</v>
      </c>
      <c r="O700" s="3">
        <v>3.9E-2</v>
      </c>
      <c r="P700" s="3">
        <v>0</v>
      </c>
      <c r="Q700" s="3">
        <v>0.64900000000000002</v>
      </c>
      <c r="R700" s="3">
        <v>0.72</v>
      </c>
      <c r="S700" s="3">
        <v>0.66700000000000004</v>
      </c>
      <c r="T700" s="1" t="s">
        <v>122</v>
      </c>
      <c r="U700" s="5">
        <f t="shared" si="122"/>
        <v>3</v>
      </c>
      <c r="V700" s="5">
        <f t="shared" si="123"/>
        <v>4</v>
      </c>
      <c r="W700" s="5">
        <f t="shared" si="129"/>
        <v>3</v>
      </c>
      <c r="X700" s="5">
        <f t="shared" si="130"/>
        <v>4</v>
      </c>
      <c r="Y700" s="3">
        <v>0.628</v>
      </c>
      <c r="Z700" s="3">
        <v>0.54900000000000004</v>
      </c>
      <c r="AA700" s="3">
        <v>7.0000000000000007E-2</v>
      </c>
      <c r="AB700" s="3">
        <v>0.41499999999999998</v>
      </c>
      <c r="AC700" s="3">
        <v>0.73299999999999998</v>
      </c>
      <c r="AD700" s="1" t="s">
        <v>237</v>
      </c>
      <c r="AE700" s="5">
        <f t="shared" si="131"/>
        <v>7</v>
      </c>
      <c r="AF700" s="5">
        <f t="shared" si="132"/>
        <v>10</v>
      </c>
      <c r="AG700">
        <v>148</v>
      </c>
      <c r="AH700">
        <v>3</v>
      </c>
      <c r="AI700">
        <v>0</v>
      </c>
      <c r="AJ700">
        <v>77</v>
      </c>
      <c r="AK700">
        <f t="shared" si="124"/>
        <v>71</v>
      </c>
      <c r="AL700">
        <v>50</v>
      </c>
      <c r="AM700">
        <v>27</v>
      </c>
      <c r="AN700">
        <v>5</v>
      </c>
      <c r="AO700" s="1" t="s">
        <v>698</v>
      </c>
    </row>
    <row r="701" spans="1:41" x14ac:dyDescent="0.35">
      <c r="A701" s="2">
        <v>41056</v>
      </c>
      <c r="B701" t="s">
        <v>138</v>
      </c>
      <c r="C701">
        <v>5</v>
      </c>
      <c r="D701" t="s">
        <v>139</v>
      </c>
      <c r="E701" t="s">
        <v>128</v>
      </c>
      <c r="F701">
        <v>1</v>
      </c>
      <c r="G701">
        <v>99</v>
      </c>
      <c r="H701">
        <v>1</v>
      </c>
      <c r="I701">
        <v>1</v>
      </c>
      <c r="K701" t="s">
        <v>37</v>
      </c>
      <c r="L701" t="s">
        <v>1013</v>
      </c>
      <c r="M701" s="1" t="s">
        <v>891</v>
      </c>
      <c r="N701">
        <v>1.69</v>
      </c>
      <c r="O701" s="3">
        <v>6.8000000000000005E-2</v>
      </c>
      <c r="P701" s="3">
        <v>1.4E-2</v>
      </c>
      <c r="Q701" s="3">
        <v>0.67100000000000004</v>
      </c>
      <c r="R701" s="3">
        <v>0.73499999999999999</v>
      </c>
      <c r="S701" s="3">
        <v>0.70799999999999996</v>
      </c>
      <c r="T701" s="1" t="s">
        <v>88</v>
      </c>
      <c r="U701" s="5">
        <f t="shared" si="122"/>
        <v>2</v>
      </c>
      <c r="V701" s="5">
        <f t="shared" si="123"/>
        <v>3</v>
      </c>
      <c r="W701" s="5">
        <f t="shared" si="129"/>
        <v>2</v>
      </c>
      <c r="X701" s="5">
        <f t="shared" si="130"/>
        <v>3</v>
      </c>
      <c r="Y701" s="3">
        <v>0.57699999999999996</v>
      </c>
      <c r="Z701" s="3">
        <v>0.46300000000000002</v>
      </c>
      <c r="AA701" s="3">
        <v>0</v>
      </c>
      <c r="AB701" s="3">
        <v>0.42599999999999999</v>
      </c>
      <c r="AC701" s="3">
        <v>0.52900000000000003</v>
      </c>
      <c r="AD701" s="1" t="s">
        <v>118</v>
      </c>
      <c r="AE701" s="5">
        <f t="shared" si="131"/>
        <v>6</v>
      </c>
      <c r="AF701" s="5">
        <f t="shared" si="132"/>
        <v>15</v>
      </c>
      <c r="AG701">
        <v>168</v>
      </c>
      <c r="AH701">
        <v>5</v>
      </c>
      <c r="AI701">
        <v>1</v>
      </c>
      <c r="AJ701">
        <v>73</v>
      </c>
      <c r="AK701">
        <f t="shared" si="124"/>
        <v>95</v>
      </c>
      <c r="AL701">
        <v>49</v>
      </c>
      <c r="AM701">
        <v>24</v>
      </c>
      <c r="AN701">
        <v>0</v>
      </c>
      <c r="AO701" s="1" t="s">
        <v>696</v>
      </c>
    </row>
    <row r="702" spans="1:41" x14ac:dyDescent="0.35">
      <c r="A702" s="2">
        <v>41056</v>
      </c>
      <c r="B702" t="s">
        <v>138</v>
      </c>
      <c r="C702">
        <v>5</v>
      </c>
      <c r="D702" t="s">
        <v>139</v>
      </c>
      <c r="E702" t="s">
        <v>133</v>
      </c>
      <c r="F702">
        <v>1</v>
      </c>
      <c r="G702">
        <v>97</v>
      </c>
      <c r="H702">
        <v>1</v>
      </c>
      <c r="I702">
        <v>1</v>
      </c>
      <c r="K702" t="s">
        <v>37</v>
      </c>
      <c r="L702" t="s">
        <v>1014</v>
      </c>
      <c r="M702" s="1" t="s">
        <v>1015</v>
      </c>
      <c r="N702">
        <v>2.02</v>
      </c>
      <c r="O702" s="3">
        <v>7.5999999999999998E-2</v>
      </c>
      <c r="P702" s="3">
        <v>0</v>
      </c>
      <c r="Q702" s="3">
        <v>0.77200000000000002</v>
      </c>
      <c r="R702" s="3">
        <v>0.82</v>
      </c>
      <c r="S702" s="3">
        <v>0.66700000000000004</v>
      </c>
      <c r="T702" s="1" t="s">
        <v>57</v>
      </c>
      <c r="U702" s="5">
        <f t="shared" si="122"/>
        <v>0</v>
      </c>
      <c r="V702" s="5">
        <f t="shared" si="123"/>
        <v>0</v>
      </c>
      <c r="W702" s="5">
        <f t="shared" si="129"/>
        <v>0</v>
      </c>
      <c r="X702" s="5">
        <f t="shared" si="130"/>
        <v>0</v>
      </c>
      <c r="Y702" s="3">
        <v>0.58399999999999996</v>
      </c>
      <c r="Z702" s="3">
        <v>0.434</v>
      </c>
      <c r="AA702" s="3">
        <v>3.7999999999999999E-2</v>
      </c>
      <c r="AB702" s="3">
        <v>0.40500000000000003</v>
      </c>
      <c r="AC702" s="3">
        <v>0.51900000000000002</v>
      </c>
      <c r="AD702" s="1" t="s">
        <v>853</v>
      </c>
      <c r="AE702" s="5">
        <f t="shared" si="131"/>
        <v>4</v>
      </c>
      <c r="AF702" s="5">
        <f t="shared" si="132"/>
        <v>15</v>
      </c>
      <c r="AG702">
        <v>185</v>
      </c>
      <c r="AH702">
        <v>6</v>
      </c>
      <c r="AI702">
        <v>0</v>
      </c>
      <c r="AJ702">
        <v>79</v>
      </c>
      <c r="AK702">
        <f t="shared" si="124"/>
        <v>106</v>
      </c>
      <c r="AL702">
        <v>61</v>
      </c>
      <c r="AM702">
        <v>18</v>
      </c>
      <c r="AN702">
        <v>4</v>
      </c>
      <c r="AO702" s="1" t="s">
        <v>508</v>
      </c>
    </row>
    <row r="703" spans="1:41" x14ac:dyDescent="0.35">
      <c r="A703" s="2">
        <v>41042</v>
      </c>
      <c r="B703" t="s">
        <v>150</v>
      </c>
      <c r="C703">
        <v>3</v>
      </c>
      <c r="D703" t="s">
        <v>139</v>
      </c>
      <c r="E703" t="s">
        <v>61</v>
      </c>
      <c r="F703">
        <v>1</v>
      </c>
      <c r="G703">
        <v>3</v>
      </c>
      <c r="H703">
        <v>0</v>
      </c>
      <c r="I703">
        <v>1</v>
      </c>
      <c r="J703">
        <v>2</v>
      </c>
      <c r="K703" t="s">
        <v>140</v>
      </c>
      <c r="L703" t="s">
        <v>37</v>
      </c>
      <c r="M703" s="1" t="s">
        <v>397</v>
      </c>
      <c r="N703">
        <v>0.84</v>
      </c>
      <c r="O703" s="3">
        <v>1.4E-2</v>
      </c>
      <c r="P703" s="3">
        <v>5.3999999999999999E-2</v>
      </c>
      <c r="Q703" s="3">
        <v>0.63500000000000001</v>
      </c>
      <c r="R703" s="3">
        <v>0.68100000000000005</v>
      </c>
      <c r="S703" s="3">
        <v>0.37</v>
      </c>
      <c r="T703" s="1" t="s">
        <v>89</v>
      </c>
      <c r="U703" s="5">
        <f t="shared" si="122"/>
        <v>3</v>
      </c>
      <c r="V703" s="5">
        <f t="shared" si="123"/>
        <v>7</v>
      </c>
      <c r="W703" s="5">
        <f t="shared" si="129"/>
        <v>3</v>
      </c>
      <c r="X703" s="5">
        <f t="shared" si="130"/>
        <v>7</v>
      </c>
      <c r="Y703" s="3">
        <v>0.46899999999999997</v>
      </c>
      <c r="Z703" s="3">
        <v>0.36199999999999999</v>
      </c>
      <c r="AA703" s="3">
        <v>0</v>
      </c>
      <c r="AB703" s="3">
        <v>0.308</v>
      </c>
      <c r="AC703" s="3">
        <v>0.433</v>
      </c>
      <c r="AD703" s="1" t="s">
        <v>796</v>
      </c>
      <c r="AE703" s="5">
        <f t="shared" si="131"/>
        <v>1</v>
      </c>
      <c r="AF703" s="5">
        <f t="shared" si="132"/>
        <v>7</v>
      </c>
      <c r="AG703">
        <v>143</v>
      </c>
      <c r="AH703">
        <v>1</v>
      </c>
      <c r="AI703">
        <v>4</v>
      </c>
      <c r="AJ703">
        <v>74</v>
      </c>
      <c r="AK703">
        <f t="shared" si="124"/>
        <v>69</v>
      </c>
      <c r="AL703">
        <v>47</v>
      </c>
      <c r="AM703">
        <v>27</v>
      </c>
      <c r="AN703">
        <v>0</v>
      </c>
      <c r="AO703" s="1" t="s">
        <v>619</v>
      </c>
    </row>
    <row r="704" spans="1:41" x14ac:dyDescent="0.35">
      <c r="A704" s="2">
        <v>41042</v>
      </c>
      <c r="B704" t="s">
        <v>150</v>
      </c>
      <c r="C704">
        <v>3</v>
      </c>
      <c r="D704" t="s">
        <v>139</v>
      </c>
      <c r="E704" t="s">
        <v>36</v>
      </c>
      <c r="F704">
        <v>1</v>
      </c>
      <c r="G704">
        <v>2</v>
      </c>
      <c r="H704">
        <v>1</v>
      </c>
      <c r="I704">
        <v>1</v>
      </c>
      <c r="J704">
        <v>3</v>
      </c>
      <c r="K704" t="s">
        <v>37</v>
      </c>
      <c r="L704" t="s">
        <v>435</v>
      </c>
      <c r="M704" s="1" t="s">
        <v>326</v>
      </c>
      <c r="N704">
        <v>1.28</v>
      </c>
      <c r="O704" s="3">
        <v>1.4999999999999999E-2</v>
      </c>
      <c r="P704" s="3">
        <v>1.4999999999999999E-2</v>
      </c>
      <c r="Q704" s="3">
        <v>0.57599999999999996</v>
      </c>
      <c r="R704" s="3">
        <v>0.81599999999999995</v>
      </c>
      <c r="S704" s="3">
        <v>0.57099999999999995</v>
      </c>
      <c r="T704" s="1" t="s">
        <v>46</v>
      </c>
      <c r="U704" s="5">
        <f t="shared" si="122"/>
        <v>0</v>
      </c>
      <c r="V704" s="5">
        <f t="shared" si="123"/>
        <v>1</v>
      </c>
      <c r="W704" s="5">
        <f t="shared" si="129"/>
        <v>0</v>
      </c>
      <c r="X704" s="5">
        <f t="shared" si="130"/>
        <v>1</v>
      </c>
      <c r="Y704" s="3">
        <v>0.54200000000000004</v>
      </c>
      <c r="Z704" s="3">
        <v>0.36899999999999999</v>
      </c>
      <c r="AA704" s="3">
        <v>9.1999999999999998E-2</v>
      </c>
      <c r="AB704" s="3">
        <v>0.219</v>
      </c>
      <c r="AC704" s="3">
        <v>0.51500000000000001</v>
      </c>
      <c r="AD704" s="1" t="s">
        <v>222</v>
      </c>
      <c r="AE704" s="5">
        <f t="shared" si="131"/>
        <v>3</v>
      </c>
      <c r="AF704" s="5">
        <f t="shared" si="132"/>
        <v>6</v>
      </c>
      <c r="AG704">
        <v>131</v>
      </c>
      <c r="AH704">
        <v>1</v>
      </c>
      <c r="AI704">
        <v>1</v>
      </c>
      <c r="AJ704">
        <v>66</v>
      </c>
      <c r="AK704">
        <f t="shared" si="124"/>
        <v>65</v>
      </c>
      <c r="AL704">
        <v>38</v>
      </c>
      <c r="AM704">
        <v>28</v>
      </c>
      <c r="AN704">
        <v>6</v>
      </c>
      <c r="AO704" s="1" t="s">
        <v>327</v>
      </c>
    </row>
    <row r="705" spans="1:41" x14ac:dyDescent="0.35">
      <c r="A705" s="2">
        <v>41042</v>
      </c>
      <c r="B705" t="s">
        <v>150</v>
      </c>
      <c r="C705">
        <v>3</v>
      </c>
      <c r="D705" t="s">
        <v>139</v>
      </c>
      <c r="E705" t="s">
        <v>43</v>
      </c>
      <c r="F705">
        <v>1</v>
      </c>
      <c r="G705">
        <v>5</v>
      </c>
      <c r="H705">
        <v>1</v>
      </c>
      <c r="I705">
        <v>1</v>
      </c>
      <c r="J705">
        <v>5</v>
      </c>
      <c r="K705" t="s">
        <v>37</v>
      </c>
      <c r="L705" t="s">
        <v>548</v>
      </c>
      <c r="M705" s="1" t="s">
        <v>492</v>
      </c>
      <c r="N705">
        <v>1.59</v>
      </c>
      <c r="O705" s="3">
        <v>8.5999999999999993E-2</v>
      </c>
      <c r="P705" s="3">
        <v>1.7000000000000001E-2</v>
      </c>
      <c r="Q705" s="3">
        <v>0.74099999999999999</v>
      </c>
      <c r="R705" s="3">
        <v>0.76700000000000002</v>
      </c>
      <c r="S705" s="3">
        <v>0.4</v>
      </c>
      <c r="T705" s="1" t="s">
        <v>108</v>
      </c>
      <c r="U705" s="5">
        <f t="shared" si="122"/>
        <v>2</v>
      </c>
      <c r="V705" s="5">
        <f t="shared" si="123"/>
        <v>4</v>
      </c>
      <c r="W705" s="5">
        <f t="shared" si="129"/>
        <v>2</v>
      </c>
      <c r="X705" s="5">
        <f t="shared" si="130"/>
        <v>4</v>
      </c>
      <c r="Y705" s="3">
        <v>0.6</v>
      </c>
      <c r="Z705" s="3">
        <v>0.51900000000000002</v>
      </c>
      <c r="AA705" s="3">
        <v>5.8000000000000003E-2</v>
      </c>
      <c r="AB705" s="3">
        <v>0.44700000000000001</v>
      </c>
      <c r="AC705" s="3">
        <v>0.71399999999999997</v>
      </c>
      <c r="AD705" s="1" t="s">
        <v>234</v>
      </c>
      <c r="AE705" s="5">
        <f t="shared" si="131"/>
        <v>5</v>
      </c>
      <c r="AF705" s="5">
        <f t="shared" si="132"/>
        <v>10</v>
      </c>
      <c r="AG705">
        <v>110</v>
      </c>
      <c r="AH705">
        <v>5</v>
      </c>
      <c r="AI705">
        <v>1</v>
      </c>
      <c r="AJ705">
        <v>58</v>
      </c>
      <c r="AK705">
        <f t="shared" si="124"/>
        <v>52</v>
      </c>
      <c r="AL705">
        <v>43</v>
      </c>
      <c r="AM705">
        <v>15</v>
      </c>
      <c r="AN705">
        <v>3</v>
      </c>
      <c r="AO705" s="1" t="s">
        <v>393</v>
      </c>
    </row>
    <row r="706" spans="1:41" x14ac:dyDescent="0.35">
      <c r="A706" s="2">
        <v>41042</v>
      </c>
      <c r="B706" t="s">
        <v>150</v>
      </c>
      <c r="C706">
        <v>3</v>
      </c>
      <c r="D706" t="s">
        <v>139</v>
      </c>
      <c r="E706" t="s">
        <v>49</v>
      </c>
      <c r="F706">
        <v>1</v>
      </c>
      <c r="G706">
        <v>15</v>
      </c>
      <c r="H706">
        <v>1</v>
      </c>
      <c r="I706">
        <v>1</v>
      </c>
      <c r="J706">
        <v>14</v>
      </c>
      <c r="K706" t="s">
        <v>37</v>
      </c>
      <c r="L706" t="s">
        <v>925</v>
      </c>
      <c r="M706" s="1" t="s">
        <v>565</v>
      </c>
      <c r="N706">
        <v>1.22</v>
      </c>
      <c r="O706" s="3">
        <v>3.6999999999999998E-2</v>
      </c>
      <c r="P706" s="3">
        <v>0</v>
      </c>
      <c r="Q706" s="3">
        <v>0.67100000000000004</v>
      </c>
      <c r="R706" s="3">
        <v>0.67300000000000004</v>
      </c>
      <c r="S706" s="3">
        <v>0.63</v>
      </c>
      <c r="T706" s="1" t="s">
        <v>108</v>
      </c>
      <c r="U706" s="5">
        <f t="shared" si="122"/>
        <v>2</v>
      </c>
      <c r="V706" s="5">
        <f t="shared" si="123"/>
        <v>4</v>
      </c>
      <c r="W706" s="5">
        <f t="shared" si="129"/>
        <v>2</v>
      </c>
      <c r="X706" s="5">
        <f t="shared" si="130"/>
        <v>4</v>
      </c>
      <c r="Y706" s="3">
        <v>0.54</v>
      </c>
      <c r="Z706" s="3">
        <v>0.41799999999999998</v>
      </c>
      <c r="AA706" s="3">
        <v>0</v>
      </c>
      <c r="AB706" s="3">
        <v>0.39300000000000002</v>
      </c>
      <c r="AC706" s="3">
        <v>0.5</v>
      </c>
      <c r="AD706" s="1" t="s">
        <v>136</v>
      </c>
      <c r="AE706" s="5">
        <f t="shared" si="131"/>
        <v>4</v>
      </c>
      <c r="AF706" s="5">
        <f t="shared" si="132"/>
        <v>6</v>
      </c>
      <c r="AG706">
        <v>161</v>
      </c>
      <c r="AH706">
        <v>3</v>
      </c>
      <c r="AI706">
        <v>0</v>
      </c>
      <c r="AJ706">
        <v>82</v>
      </c>
      <c r="AK706">
        <f t="shared" si="124"/>
        <v>79</v>
      </c>
      <c r="AL706">
        <v>55</v>
      </c>
      <c r="AM706">
        <v>27</v>
      </c>
      <c r="AN706">
        <v>0</v>
      </c>
      <c r="AO706" s="1" t="s">
        <v>525</v>
      </c>
    </row>
    <row r="707" spans="1:41" x14ac:dyDescent="0.35">
      <c r="A707" s="2">
        <v>41042</v>
      </c>
      <c r="B707" t="s">
        <v>150</v>
      </c>
      <c r="C707">
        <v>3</v>
      </c>
      <c r="D707" t="s">
        <v>139</v>
      </c>
      <c r="E707" t="s">
        <v>54</v>
      </c>
      <c r="F707">
        <v>1</v>
      </c>
      <c r="G707">
        <v>32</v>
      </c>
      <c r="H707">
        <v>1</v>
      </c>
      <c r="I707">
        <v>1</v>
      </c>
      <c r="K707" t="s">
        <v>37</v>
      </c>
      <c r="L707" t="s">
        <v>534</v>
      </c>
      <c r="M707" s="1" t="s">
        <v>209</v>
      </c>
      <c r="N707">
        <v>1.55</v>
      </c>
      <c r="O707" s="3">
        <v>9.6000000000000002E-2</v>
      </c>
      <c r="P707" s="3">
        <v>1.9E-2</v>
      </c>
      <c r="Q707" s="3">
        <v>0.65400000000000003</v>
      </c>
      <c r="R707" s="3">
        <v>0.70599999999999996</v>
      </c>
      <c r="S707" s="3">
        <v>0.66700000000000004</v>
      </c>
      <c r="T707" s="1" t="s">
        <v>70</v>
      </c>
      <c r="U707" s="5">
        <f t="shared" ref="U707:U770" si="133">IFERROR(_xlfn.NUMBERVALUE(LEFT(T707, FIND( "/", T707) - 1)),0)</f>
        <v>1</v>
      </c>
      <c r="V707" s="5">
        <f t="shared" ref="V707:V770" si="134">IFERROR(_xlfn.NUMBERVALUE(RIGHT(T707, LEN(T707) - FIND("/",T707))),0)</f>
        <v>2</v>
      </c>
      <c r="W707" s="5">
        <f t="shared" si="129"/>
        <v>1</v>
      </c>
      <c r="X707" s="5">
        <f t="shared" si="130"/>
        <v>2</v>
      </c>
      <c r="Y707" s="3">
        <v>0.57399999999999995</v>
      </c>
      <c r="Z707" s="3">
        <v>0.47599999999999998</v>
      </c>
      <c r="AA707" s="3">
        <v>3.2000000000000001E-2</v>
      </c>
      <c r="AB707" s="3">
        <v>0.41899999999999998</v>
      </c>
      <c r="AC707" s="3">
        <v>0.6</v>
      </c>
      <c r="AD707" s="1" t="s">
        <v>52</v>
      </c>
      <c r="AE707" s="5">
        <f t="shared" si="131"/>
        <v>4</v>
      </c>
      <c r="AF707" s="5">
        <f t="shared" si="132"/>
        <v>8</v>
      </c>
      <c r="AG707">
        <v>115</v>
      </c>
      <c r="AH707">
        <v>5</v>
      </c>
      <c r="AI707">
        <v>1</v>
      </c>
      <c r="AJ707">
        <v>52</v>
      </c>
      <c r="AK707">
        <f t="shared" ref="AK707:AK770" si="135">AG707-AJ707</f>
        <v>63</v>
      </c>
      <c r="AL707">
        <v>34</v>
      </c>
      <c r="AM707">
        <v>18</v>
      </c>
      <c r="AN707">
        <v>2</v>
      </c>
      <c r="AO707" s="1" t="s">
        <v>454</v>
      </c>
    </row>
    <row r="708" spans="1:41" x14ac:dyDescent="0.35">
      <c r="A708" s="2">
        <v>41035</v>
      </c>
      <c r="B708" t="s">
        <v>167</v>
      </c>
      <c r="C708">
        <v>3</v>
      </c>
      <c r="D708" t="s">
        <v>139</v>
      </c>
      <c r="E708" t="s">
        <v>43</v>
      </c>
      <c r="F708">
        <v>1</v>
      </c>
      <c r="G708">
        <v>8</v>
      </c>
      <c r="H708">
        <v>0</v>
      </c>
      <c r="I708">
        <v>1</v>
      </c>
      <c r="J708">
        <v>7</v>
      </c>
      <c r="K708" t="s">
        <v>995</v>
      </c>
      <c r="L708" t="s">
        <v>37</v>
      </c>
      <c r="M708" s="1" t="s">
        <v>1016</v>
      </c>
      <c r="N708">
        <v>1.01</v>
      </c>
      <c r="O708" s="3">
        <v>5.3999999999999999E-2</v>
      </c>
      <c r="P708" s="3">
        <v>7.0999999999999994E-2</v>
      </c>
      <c r="Q708" s="3">
        <v>0.53600000000000003</v>
      </c>
      <c r="R708" s="3">
        <v>0.9</v>
      </c>
      <c r="S708" s="3">
        <v>0.5</v>
      </c>
      <c r="T708" s="1" t="s">
        <v>122</v>
      </c>
      <c r="U708" s="5">
        <f t="shared" si="133"/>
        <v>3</v>
      </c>
      <c r="V708" s="5">
        <f t="shared" si="134"/>
        <v>4</v>
      </c>
      <c r="W708" s="5">
        <f t="shared" si="129"/>
        <v>3</v>
      </c>
      <c r="X708" s="5">
        <f t="shared" si="130"/>
        <v>4</v>
      </c>
      <c r="Y708" s="3">
        <v>0.46300000000000002</v>
      </c>
      <c r="Z708" s="3">
        <v>0.28699999999999998</v>
      </c>
      <c r="AA708" s="3">
        <v>8.7999999999999995E-2</v>
      </c>
      <c r="AB708" s="3">
        <v>0.214</v>
      </c>
      <c r="AC708" s="3">
        <v>0.45800000000000002</v>
      </c>
      <c r="AD708" s="1" t="s">
        <v>823</v>
      </c>
      <c r="AE708" s="5">
        <f t="shared" si="131"/>
        <v>0</v>
      </c>
      <c r="AF708" s="5">
        <f t="shared" si="132"/>
        <v>7</v>
      </c>
      <c r="AG708">
        <v>136</v>
      </c>
      <c r="AH708">
        <v>3</v>
      </c>
      <c r="AI708">
        <v>4</v>
      </c>
      <c r="AJ708">
        <v>56</v>
      </c>
      <c r="AK708">
        <f t="shared" si="135"/>
        <v>80</v>
      </c>
      <c r="AL708">
        <v>30</v>
      </c>
      <c r="AM708">
        <v>26</v>
      </c>
      <c r="AN708">
        <v>7</v>
      </c>
      <c r="AO708" s="1" t="s">
        <v>59</v>
      </c>
    </row>
    <row r="709" spans="1:41" x14ac:dyDescent="0.35">
      <c r="A709" s="2">
        <v>41035</v>
      </c>
      <c r="B709" t="s">
        <v>167</v>
      </c>
      <c r="C709">
        <v>3</v>
      </c>
      <c r="D709" t="s">
        <v>139</v>
      </c>
      <c r="E709" t="s">
        <v>49</v>
      </c>
      <c r="F709">
        <v>1</v>
      </c>
      <c r="G709">
        <v>21</v>
      </c>
      <c r="H709">
        <v>1</v>
      </c>
      <c r="I709">
        <v>1</v>
      </c>
      <c r="K709" t="s">
        <v>37</v>
      </c>
      <c r="L709" t="s">
        <v>160</v>
      </c>
      <c r="M709" s="1" t="s">
        <v>461</v>
      </c>
      <c r="N709">
        <v>1.75</v>
      </c>
      <c r="O709" s="3">
        <v>0.115</v>
      </c>
      <c r="P709" s="3">
        <v>3.3000000000000002E-2</v>
      </c>
      <c r="Q709" s="3">
        <v>0.72099999999999997</v>
      </c>
      <c r="R709" s="3">
        <v>0.81799999999999995</v>
      </c>
      <c r="S709" s="3">
        <v>0.64700000000000002</v>
      </c>
      <c r="T709" s="1" t="s">
        <v>46</v>
      </c>
      <c r="U709" s="5">
        <f t="shared" si="133"/>
        <v>0</v>
      </c>
      <c r="V709" s="5">
        <f t="shared" si="134"/>
        <v>1</v>
      </c>
      <c r="W709" s="5">
        <f t="shared" si="129"/>
        <v>0</v>
      </c>
      <c r="X709" s="5">
        <f t="shared" si="130"/>
        <v>1</v>
      </c>
      <c r="Y709" s="3">
        <v>0.55900000000000005</v>
      </c>
      <c r="Z709" s="3">
        <v>0.40200000000000002</v>
      </c>
      <c r="AA709" s="3">
        <v>8.5000000000000006E-2</v>
      </c>
      <c r="AB709" s="3">
        <v>0.25600000000000001</v>
      </c>
      <c r="AC709" s="3">
        <v>0.56399999999999995</v>
      </c>
      <c r="AD709" s="1" t="s">
        <v>742</v>
      </c>
      <c r="AE709" s="5">
        <f t="shared" si="131"/>
        <v>2</v>
      </c>
      <c r="AF709" s="5">
        <f t="shared" si="132"/>
        <v>10</v>
      </c>
      <c r="AG709">
        <v>143</v>
      </c>
      <c r="AH709">
        <v>7</v>
      </c>
      <c r="AI709">
        <v>2</v>
      </c>
      <c r="AJ709">
        <v>61</v>
      </c>
      <c r="AK709">
        <f t="shared" si="135"/>
        <v>82</v>
      </c>
      <c r="AL709">
        <v>44</v>
      </c>
      <c r="AM709">
        <v>17</v>
      </c>
      <c r="AN709">
        <v>7</v>
      </c>
      <c r="AO709" s="1" t="s">
        <v>666</v>
      </c>
    </row>
    <row r="710" spans="1:41" x14ac:dyDescent="0.35">
      <c r="A710" s="2">
        <v>41035</v>
      </c>
      <c r="B710" t="s">
        <v>167</v>
      </c>
      <c r="C710">
        <v>3</v>
      </c>
      <c r="D710" t="s">
        <v>139</v>
      </c>
      <c r="E710" t="s">
        <v>54</v>
      </c>
      <c r="F710">
        <v>1</v>
      </c>
      <c r="G710">
        <v>137</v>
      </c>
      <c r="H710">
        <v>1</v>
      </c>
      <c r="I710">
        <v>1</v>
      </c>
      <c r="J710" t="s">
        <v>203</v>
      </c>
      <c r="K710" t="s">
        <v>37</v>
      </c>
      <c r="L710" t="s">
        <v>1017</v>
      </c>
      <c r="M710" s="1" t="s">
        <v>1018</v>
      </c>
      <c r="N710">
        <v>1.61</v>
      </c>
      <c r="O710" s="3">
        <v>0.108</v>
      </c>
      <c r="P710" s="3">
        <v>6.2E-2</v>
      </c>
      <c r="Q710" s="3">
        <v>0.61499999999999999</v>
      </c>
      <c r="R710" s="3">
        <v>0.875</v>
      </c>
      <c r="S710" s="3">
        <v>0.56000000000000005</v>
      </c>
      <c r="T710" s="1" t="s">
        <v>71</v>
      </c>
      <c r="U710" s="5">
        <f t="shared" si="133"/>
        <v>3</v>
      </c>
      <c r="V710" s="5">
        <f t="shared" si="134"/>
        <v>5</v>
      </c>
      <c r="W710" s="5">
        <f t="shared" si="129"/>
        <v>3</v>
      </c>
      <c r="X710" s="5">
        <f t="shared" si="130"/>
        <v>5</v>
      </c>
      <c r="Y710" s="3">
        <v>0.54500000000000004</v>
      </c>
      <c r="Z710" s="3">
        <v>0.39600000000000002</v>
      </c>
      <c r="AA710" s="3">
        <v>7.6999999999999999E-2</v>
      </c>
      <c r="AB710" s="3">
        <v>0.35099999999999998</v>
      </c>
      <c r="AC710" s="3">
        <v>0.47099999999999997</v>
      </c>
      <c r="AD710" s="1" t="s">
        <v>480</v>
      </c>
      <c r="AE710" s="5">
        <f t="shared" si="131"/>
        <v>3</v>
      </c>
      <c r="AF710" s="5">
        <f t="shared" si="132"/>
        <v>12</v>
      </c>
      <c r="AG710">
        <v>156</v>
      </c>
      <c r="AH710">
        <v>7</v>
      </c>
      <c r="AI710">
        <v>4</v>
      </c>
      <c r="AJ710">
        <v>65</v>
      </c>
      <c r="AK710">
        <f t="shared" si="135"/>
        <v>91</v>
      </c>
      <c r="AL710">
        <v>40</v>
      </c>
      <c r="AM710">
        <v>25</v>
      </c>
      <c r="AN710">
        <v>7</v>
      </c>
      <c r="AO710" s="1" t="s">
        <v>68</v>
      </c>
    </row>
    <row r="711" spans="1:41" x14ac:dyDescent="0.35">
      <c r="A711" s="2">
        <v>41014</v>
      </c>
      <c r="B711" t="s">
        <v>196</v>
      </c>
      <c r="C711">
        <v>3</v>
      </c>
      <c r="D711" t="s">
        <v>139</v>
      </c>
      <c r="E711" t="s">
        <v>61</v>
      </c>
      <c r="F711">
        <v>1</v>
      </c>
      <c r="G711">
        <v>2</v>
      </c>
      <c r="H711">
        <v>0</v>
      </c>
      <c r="I711">
        <v>1</v>
      </c>
      <c r="J711">
        <v>2</v>
      </c>
      <c r="K711" t="s">
        <v>140</v>
      </c>
      <c r="L711" t="s">
        <v>37</v>
      </c>
      <c r="M711" s="1" t="s">
        <v>74</v>
      </c>
      <c r="N711">
        <v>0.49</v>
      </c>
      <c r="O711" s="3">
        <v>0</v>
      </c>
      <c r="P711" s="3">
        <v>0</v>
      </c>
      <c r="Q711" s="3">
        <v>0.625</v>
      </c>
      <c r="R711" s="3">
        <v>0.4</v>
      </c>
      <c r="S711" s="3">
        <v>0.55600000000000005</v>
      </c>
      <c r="T711" s="1" t="s">
        <v>157</v>
      </c>
      <c r="U711" s="5">
        <f t="shared" si="133"/>
        <v>3</v>
      </c>
      <c r="V711" s="5">
        <f t="shared" si="134"/>
        <v>8</v>
      </c>
      <c r="W711" s="5">
        <f t="shared" si="129"/>
        <v>3</v>
      </c>
      <c r="X711" s="5">
        <f t="shared" si="130"/>
        <v>8</v>
      </c>
      <c r="Y711" s="3">
        <v>0.372</v>
      </c>
      <c r="Z711" s="3">
        <v>0.26300000000000001</v>
      </c>
      <c r="AA711" s="3">
        <v>7.9000000000000001E-2</v>
      </c>
      <c r="AB711" s="3">
        <v>0.154</v>
      </c>
      <c r="AC711" s="3">
        <v>0.5</v>
      </c>
      <c r="AD711" s="1" t="s">
        <v>84</v>
      </c>
      <c r="AE711" s="5">
        <f t="shared" si="131"/>
        <v>1</v>
      </c>
      <c r="AF711" s="5">
        <f t="shared" si="132"/>
        <v>1</v>
      </c>
      <c r="AG711">
        <v>86</v>
      </c>
      <c r="AH711">
        <v>0</v>
      </c>
      <c r="AI711">
        <v>0</v>
      </c>
      <c r="AJ711">
        <v>48</v>
      </c>
      <c r="AK711">
        <f t="shared" si="135"/>
        <v>38</v>
      </c>
      <c r="AL711">
        <v>30</v>
      </c>
      <c r="AM711">
        <v>18</v>
      </c>
      <c r="AN711">
        <v>3</v>
      </c>
      <c r="AO711" s="1" t="s">
        <v>921</v>
      </c>
    </row>
    <row r="712" spans="1:41" x14ac:dyDescent="0.35">
      <c r="A712" s="2">
        <v>41014</v>
      </c>
      <c r="B712" t="s">
        <v>196</v>
      </c>
      <c r="C712">
        <v>3</v>
      </c>
      <c r="D712" t="s">
        <v>139</v>
      </c>
      <c r="E712" t="s">
        <v>36</v>
      </c>
      <c r="F712">
        <v>1</v>
      </c>
      <c r="G712">
        <v>7</v>
      </c>
      <c r="H712">
        <v>1</v>
      </c>
      <c r="I712">
        <v>1</v>
      </c>
      <c r="J712">
        <v>6</v>
      </c>
      <c r="K712" t="s">
        <v>37</v>
      </c>
      <c r="L712" t="s">
        <v>645</v>
      </c>
      <c r="M712" s="1" t="s">
        <v>901</v>
      </c>
      <c r="N712">
        <v>1.1200000000000001</v>
      </c>
      <c r="O712" s="3">
        <v>6.2E-2</v>
      </c>
      <c r="P712" s="3">
        <v>6.2E-2</v>
      </c>
      <c r="Q712" s="3">
        <v>0.61899999999999999</v>
      </c>
      <c r="R712" s="3">
        <v>0.66700000000000004</v>
      </c>
      <c r="S712" s="3">
        <v>0.56799999999999995</v>
      </c>
      <c r="T712" s="1" t="s">
        <v>170</v>
      </c>
      <c r="U712" s="5">
        <f t="shared" si="133"/>
        <v>8</v>
      </c>
      <c r="V712" s="5">
        <f t="shared" si="134"/>
        <v>10</v>
      </c>
      <c r="W712" s="5">
        <f t="shared" si="129"/>
        <v>8</v>
      </c>
      <c r="X712" s="5">
        <f t="shared" si="130"/>
        <v>10</v>
      </c>
      <c r="Y712" s="3">
        <v>0.52700000000000002</v>
      </c>
      <c r="Z712" s="3">
        <v>0.41599999999999998</v>
      </c>
      <c r="AA712" s="3">
        <v>3.4000000000000002E-2</v>
      </c>
      <c r="AB712" s="3">
        <v>0.24399999999999999</v>
      </c>
      <c r="AC712" s="3">
        <v>0.56299999999999994</v>
      </c>
      <c r="AD712" s="1" t="s">
        <v>186</v>
      </c>
      <c r="AE712" s="5">
        <f t="shared" si="131"/>
        <v>4</v>
      </c>
      <c r="AF712" s="5">
        <f t="shared" si="132"/>
        <v>7</v>
      </c>
      <c r="AG712">
        <v>186</v>
      </c>
      <c r="AH712">
        <v>6</v>
      </c>
      <c r="AI712">
        <v>6</v>
      </c>
      <c r="AJ712">
        <v>97</v>
      </c>
      <c r="AK712">
        <f t="shared" si="135"/>
        <v>89</v>
      </c>
      <c r="AL712">
        <v>60</v>
      </c>
      <c r="AM712">
        <v>37</v>
      </c>
      <c r="AN712">
        <v>3</v>
      </c>
      <c r="AO712" s="1" t="s">
        <v>944</v>
      </c>
    </row>
    <row r="713" spans="1:41" x14ac:dyDescent="0.35">
      <c r="A713" s="2">
        <v>41014</v>
      </c>
      <c r="B713" t="s">
        <v>196</v>
      </c>
      <c r="C713">
        <v>3</v>
      </c>
      <c r="D713" t="s">
        <v>139</v>
      </c>
      <c r="E713" t="s">
        <v>43</v>
      </c>
      <c r="F713">
        <v>1</v>
      </c>
      <c r="G713">
        <v>55</v>
      </c>
      <c r="H713">
        <v>1</v>
      </c>
      <c r="I713">
        <v>1</v>
      </c>
      <c r="K713" t="s">
        <v>37</v>
      </c>
      <c r="L713" t="s">
        <v>1019</v>
      </c>
      <c r="M713" s="1" t="s">
        <v>212</v>
      </c>
      <c r="N713">
        <v>1.32</v>
      </c>
      <c r="O713" s="3">
        <v>1.7999999999999999E-2</v>
      </c>
      <c r="P713" s="3">
        <v>0</v>
      </c>
      <c r="Q713" s="3">
        <v>0.6</v>
      </c>
      <c r="R713" s="3">
        <v>0.54500000000000004</v>
      </c>
      <c r="S713" s="3">
        <v>0.5</v>
      </c>
      <c r="T713" s="1" t="s">
        <v>52</v>
      </c>
      <c r="U713" s="5">
        <f t="shared" si="133"/>
        <v>4</v>
      </c>
      <c r="V713" s="5">
        <f t="shared" si="134"/>
        <v>8</v>
      </c>
      <c r="W713" s="5">
        <f t="shared" si="129"/>
        <v>4</v>
      </c>
      <c r="X713" s="5">
        <f t="shared" si="130"/>
        <v>8</v>
      </c>
      <c r="Y713" s="3">
        <v>0.57799999999999996</v>
      </c>
      <c r="Z713" s="3">
        <v>0.623</v>
      </c>
      <c r="AA713" s="3">
        <v>0</v>
      </c>
      <c r="AB713" s="3">
        <v>0.56799999999999995</v>
      </c>
      <c r="AC713" s="3">
        <v>0.70799999999999996</v>
      </c>
      <c r="AD713" s="1" t="s">
        <v>433</v>
      </c>
      <c r="AE713" s="5">
        <f t="shared" si="131"/>
        <v>7</v>
      </c>
      <c r="AF713" s="5">
        <f t="shared" si="132"/>
        <v>12</v>
      </c>
      <c r="AG713">
        <v>116</v>
      </c>
      <c r="AH713">
        <v>1</v>
      </c>
      <c r="AI713">
        <v>0</v>
      </c>
      <c r="AJ713">
        <v>55</v>
      </c>
      <c r="AK713">
        <f t="shared" si="135"/>
        <v>61</v>
      </c>
      <c r="AL713">
        <v>33</v>
      </c>
      <c r="AM713">
        <v>22</v>
      </c>
      <c r="AN713">
        <v>0</v>
      </c>
      <c r="AO713" s="1" t="s">
        <v>369</v>
      </c>
    </row>
    <row r="714" spans="1:41" x14ac:dyDescent="0.35">
      <c r="A714" s="2">
        <v>41014</v>
      </c>
      <c r="B714" t="s">
        <v>196</v>
      </c>
      <c r="C714">
        <v>3</v>
      </c>
      <c r="D714" t="s">
        <v>139</v>
      </c>
      <c r="E714" t="s">
        <v>49</v>
      </c>
      <c r="F714">
        <v>1</v>
      </c>
      <c r="G714">
        <v>21</v>
      </c>
      <c r="H714">
        <v>1</v>
      </c>
      <c r="I714">
        <v>1</v>
      </c>
      <c r="J714">
        <v>16</v>
      </c>
      <c r="K714" t="s">
        <v>37</v>
      </c>
      <c r="L714" t="s">
        <v>622</v>
      </c>
      <c r="M714" s="1" t="s">
        <v>1020</v>
      </c>
      <c r="N714">
        <v>1.35</v>
      </c>
      <c r="O714" s="3">
        <v>7.4999999999999997E-2</v>
      </c>
      <c r="P714" s="3">
        <v>0.03</v>
      </c>
      <c r="Q714" s="3">
        <v>0.71599999999999997</v>
      </c>
      <c r="R714" s="3">
        <v>0.77100000000000002</v>
      </c>
      <c r="S714" s="3">
        <v>0.52600000000000002</v>
      </c>
      <c r="T714" s="1" t="s">
        <v>71</v>
      </c>
      <c r="U714" s="5">
        <f t="shared" si="133"/>
        <v>3</v>
      </c>
      <c r="V714" s="5">
        <f t="shared" si="134"/>
        <v>5</v>
      </c>
      <c r="W714" s="5">
        <f t="shared" si="129"/>
        <v>3</v>
      </c>
      <c r="X714" s="5">
        <f t="shared" si="130"/>
        <v>5</v>
      </c>
      <c r="Y714" s="3">
        <v>0.53200000000000003</v>
      </c>
      <c r="Z714" s="3">
        <v>0.40200000000000002</v>
      </c>
      <c r="AA714" s="3">
        <v>5.7000000000000002E-2</v>
      </c>
      <c r="AB714" s="3">
        <v>0.34699999999999998</v>
      </c>
      <c r="AC714" s="3">
        <v>0.47399999999999998</v>
      </c>
      <c r="AD714" s="1" t="s">
        <v>399</v>
      </c>
      <c r="AE714" s="5">
        <f t="shared" si="131"/>
        <v>3</v>
      </c>
      <c r="AF714" s="5">
        <f t="shared" si="132"/>
        <v>9</v>
      </c>
      <c r="AG714">
        <v>154</v>
      </c>
      <c r="AH714">
        <v>5</v>
      </c>
      <c r="AI714">
        <v>2</v>
      </c>
      <c r="AJ714">
        <v>67</v>
      </c>
      <c r="AK714">
        <f t="shared" si="135"/>
        <v>87</v>
      </c>
      <c r="AL714">
        <v>48</v>
      </c>
      <c r="AM714">
        <v>19</v>
      </c>
      <c r="AN714">
        <v>5</v>
      </c>
      <c r="AO714" s="1" t="s">
        <v>327</v>
      </c>
    </row>
    <row r="715" spans="1:41" x14ac:dyDescent="0.35">
      <c r="A715" s="2">
        <v>41014</v>
      </c>
      <c r="B715" t="s">
        <v>196</v>
      </c>
      <c r="C715">
        <v>3</v>
      </c>
      <c r="D715" t="s">
        <v>139</v>
      </c>
      <c r="E715" t="s">
        <v>54</v>
      </c>
      <c r="F715">
        <v>1</v>
      </c>
      <c r="G715">
        <v>44</v>
      </c>
      <c r="H715">
        <v>1</v>
      </c>
      <c r="I715">
        <v>1</v>
      </c>
      <c r="K715" t="s">
        <v>37</v>
      </c>
      <c r="L715" t="s">
        <v>761</v>
      </c>
      <c r="M715" s="1" t="s">
        <v>665</v>
      </c>
      <c r="N715">
        <v>1.48</v>
      </c>
      <c r="O715" s="3">
        <v>7.9000000000000001E-2</v>
      </c>
      <c r="P715" s="3">
        <v>1.6E-2</v>
      </c>
      <c r="Q715" s="3">
        <v>0.68300000000000005</v>
      </c>
      <c r="R715" s="3">
        <v>0.76700000000000002</v>
      </c>
      <c r="S715" s="3">
        <v>0.5</v>
      </c>
      <c r="T715" s="1" t="s">
        <v>179</v>
      </c>
      <c r="U715" s="5">
        <f t="shared" si="133"/>
        <v>3</v>
      </c>
      <c r="V715" s="5">
        <f t="shared" si="134"/>
        <v>3</v>
      </c>
      <c r="W715" s="5">
        <f t="shared" si="129"/>
        <v>3</v>
      </c>
      <c r="X715" s="5">
        <f t="shared" si="130"/>
        <v>3</v>
      </c>
      <c r="Y715" s="3">
        <v>0.57399999999999995</v>
      </c>
      <c r="Z715" s="3">
        <v>0.47</v>
      </c>
      <c r="AA715" s="3">
        <v>0</v>
      </c>
      <c r="AB715" s="3">
        <v>0.45</v>
      </c>
      <c r="AC715" s="3">
        <v>0.5</v>
      </c>
      <c r="AD715" s="1" t="s">
        <v>399</v>
      </c>
      <c r="AE715" s="5">
        <f t="shared" si="131"/>
        <v>3</v>
      </c>
      <c r="AF715" s="5">
        <f t="shared" si="132"/>
        <v>9</v>
      </c>
      <c r="AG715">
        <v>129</v>
      </c>
      <c r="AH715">
        <v>5</v>
      </c>
      <c r="AI715">
        <v>1</v>
      </c>
      <c r="AJ715">
        <v>63</v>
      </c>
      <c r="AK715">
        <f t="shared" si="135"/>
        <v>66</v>
      </c>
      <c r="AL715">
        <v>43</v>
      </c>
      <c r="AM715">
        <v>20</v>
      </c>
      <c r="AN715">
        <v>0</v>
      </c>
      <c r="AO715" s="1" t="s">
        <v>474</v>
      </c>
    </row>
    <row r="716" spans="1:41" x14ac:dyDescent="0.35">
      <c r="A716" s="2">
        <v>40989</v>
      </c>
      <c r="B716" t="s">
        <v>529</v>
      </c>
      <c r="C716">
        <v>3</v>
      </c>
      <c r="D716" t="s">
        <v>35</v>
      </c>
      <c r="E716" t="s">
        <v>61</v>
      </c>
      <c r="F716">
        <v>1</v>
      </c>
      <c r="G716">
        <v>4</v>
      </c>
      <c r="H716">
        <v>1</v>
      </c>
      <c r="I716">
        <v>1</v>
      </c>
      <c r="J716">
        <v>4</v>
      </c>
      <c r="K716" t="s">
        <v>37</v>
      </c>
      <c r="L716" t="s">
        <v>175</v>
      </c>
      <c r="M716" s="1" t="s">
        <v>963</v>
      </c>
      <c r="N716">
        <v>1.43</v>
      </c>
      <c r="O716" s="3">
        <v>7.0000000000000007E-2</v>
      </c>
      <c r="P716" s="3">
        <v>2.8000000000000001E-2</v>
      </c>
      <c r="Q716" s="3">
        <v>0.66200000000000003</v>
      </c>
      <c r="R716" s="3">
        <v>0.745</v>
      </c>
      <c r="S716" s="3">
        <v>0.625</v>
      </c>
      <c r="T716" s="1" t="s">
        <v>84</v>
      </c>
      <c r="U716" s="5">
        <f t="shared" si="133"/>
        <v>1</v>
      </c>
      <c r="V716" s="5">
        <f t="shared" si="134"/>
        <v>1</v>
      </c>
      <c r="W716" s="5">
        <f t="shared" si="129"/>
        <v>1</v>
      </c>
      <c r="X716" s="5">
        <f t="shared" si="130"/>
        <v>1</v>
      </c>
      <c r="Y716" s="3">
        <v>0.55100000000000005</v>
      </c>
      <c r="Z716" s="3">
        <v>0.42399999999999999</v>
      </c>
      <c r="AA716" s="3">
        <v>7.0999999999999994E-2</v>
      </c>
      <c r="AB716" s="3">
        <v>0.38300000000000001</v>
      </c>
      <c r="AC716" s="3">
        <v>0.47399999999999998</v>
      </c>
      <c r="AD716" s="1" t="s">
        <v>444</v>
      </c>
      <c r="AE716" s="5">
        <f t="shared" si="131"/>
        <v>2</v>
      </c>
      <c r="AF716" s="5">
        <f t="shared" si="132"/>
        <v>8</v>
      </c>
      <c r="AG716">
        <v>156</v>
      </c>
      <c r="AH716">
        <v>5</v>
      </c>
      <c r="AI716">
        <v>2</v>
      </c>
      <c r="AJ716">
        <v>71</v>
      </c>
      <c r="AK716">
        <f t="shared" si="135"/>
        <v>85</v>
      </c>
      <c r="AL716">
        <v>47</v>
      </c>
      <c r="AM716">
        <v>24</v>
      </c>
      <c r="AN716">
        <v>6</v>
      </c>
      <c r="AO716" s="1" t="s">
        <v>190</v>
      </c>
    </row>
    <row r="717" spans="1:41" x14ac:dyDescent="0.35">
      <c r="A717" s="2">
        <v>40989</v>
      </c>
      <c r="B717" t="s">
        <v>529</v>
      </c>
      <c r="C717">
        <v>3</v>
      </c>
      <c r="D717" t="s">
        <v>35</v>
      </c>
      <c r="E717" t="s">
        <v>36</v>
      </c>
      <c r="F717">
        <v>1</v>
      </c>
      <c r="G717">
        <v>21</v>
      </c>
      <c r="H717">
        <v>1</v>
      </c>
      <c r="I717">
        <v>1</v>
      </c>
      <c r="J717">
        <v>21</v>
      </c>
      <c r="K717" t="s">
        <v>37</v>
      </c>
      <c r="L717" t="s">
        <v>925</v>
      </c>
      <c r="M717" s="1" t="s">
        <v>151</v>
      </c>
      <c r="N717">
        <v>1.41</v>
      </c>
      <c r="O717" s="3">
        <v>3.1E-2</v>
      </c>
      <c r="P717" s="3">
        <v>6.2E-2</v>
      </c>
      <c r="Q717" s="3">
        <v>0.49199999999999999</v>
      </c>
      <c r="R717" s="3">
        <v>0.68799999999999994</v>
      </c>
      <c r="S717" s="3">
        <v>0.66700000000000004</v>
      </c>
      <c r="T717" s="1" t="s">
        <v>398</v>
      </c>
      <c r="U717" s="5">
        <f t="shared" si="133"/>
        <v>7</v>
      </c>
      <c r="V717" s="5">
        <f t="shared" si="134"/>
        <v>8</v>
      </c>
      <c r="W717" s="5">
        <f t="shared" si="129"/>
        <v>7</v>
      </c>
      <c r="X717" s="5">
        <f t="shared" si="130"/>
        <v>8</v>
      </c>
      <c r="Y717" s="3">
        <v>0.56299999999999994</v>
      </c>
      <c r="Z717" s="3">
        <v>0.45700000000000002</v>
      </c>
      <c r="AA717" s="3">
        <v>2.9000000000000001E-2</v>
      </c>
      <c r="AB717" s="3">
        <v>0.38300000000000001</v>
      </c>
      <c r="AC717" s="3">
        <v>0.60899999999999999</v>
      </c>
      <c r="AD717" s="1" t="s">
        <v>200</v>
      </c>
      <c r="AE717" s="5">
        <f t="shared" si="131"/>
        <v>4</v>
      </c>
      <c r="AF717" s="5">
        <f t="shared" si="132"/>
        <v>11</v>
      </c>
      <c r="AG717">
        <v>135</v>
      </c>
      <c r="AH717">
        <v>2</v>
      </c>
      <c r="AI717">
        <v>4</v>
      </c>
      <c r="AJ717">
        <v>65</v>
      </c>
      <c r="AK717">
        <f t="shared" si="135"/>
        <v>70</v>
      </c>
      <c r="AL717">
        <v>32</v>
      </c>
      <c r="AM717">
        <v>33</v>
      </c>
      <c r="AN717">
        <v>2</v>
      </c>
      <c r="AO717" s="1" t="s">
        <v>482</v>
      </c>
    </row>
    <row r="718" spans="1:41" x14ac:dyDescent="0.35">
      <c r="A718" s="2">
        <v>40989</v>
      </c>
      <c r="B718" t="s">
        <v>529</v>
      </c>
      <c r="C718">
        <v>3</v>
      </c>
      <c r="D718" t="s">
        <v>35</v>
      </c>
      <c r="E718" t="s">
        <v>43</v>
      </c>
      <c r="F718">
        <v>1</v>
      </c>
      <c r="G718">
        <v>5</v>
      </c>
      <c r="H718">
        <v>1</v>
      </c>
      <c r="I718">
        <v>1</v>
      </c>
      <c r="J718">
        <v>5</v>
      </c>
      <c r="K718" t="s">
        <v>37</v>
      </c>
      <c r="L718" t="s">
        <v>774</v>
      </c>
      <c r="M718" s="1" t="s">
        <v>952</v>
      </c>
      <c r="N718">
        <v>1.41</v>
      </c>
      <c r="O718" s="3">
        <v>7.0999999999999994E-2</v>
      </c>
      <c r="P718" s="3">
        <v>1.4E-2</v>
      </c>
      <c r="Q718" s="3">
        <v>0.55700000000000005</v>
      </c>
      <c r="R718" s="3">
        <v>0.74399999999999999</v>
      </c>
      <c r="S718" s="3">
        <v>0.54800000000000004</v>
      </c>
      <c r="T718" s="1" t="s">
        <v>108</v>
      </c>
      <c r="U718" s="5">
        <f t="shared" si="133"/>
        <v>2</v>
      </c>
      <c r="V718" s="5">
        <f t="shared" si="134"/>
        <v>4</v>
      </c>
      <c r="W718" s="5">
        <f t="shared" si="129"/>
        <v>2</v>
      </c>
      <c r="X718" s="5">
        <f t="shared" si="130"/>
        <v>4</v>
      </c>
      <c r="Y718" s="3">
        <v>0.57499999999999996</v>
      </c>
      <c r="Z718" s="3">
        <v>0.48399999999999999</v>
      </c>
      <c r="AA718" s="3">
        <v>3.1E-2</v>
      </c>
      <c r="AB718" s="3">
        <v>0.375</v>
      </c>
      <c r="AC718" s="3">
        <v>0.66700000000000004</v>
      </c>
      <c r="AD718" s="1" t="s">
        <v>186</v>
      </c>
      <c r="AE718" s="5">
        <f t="shared" si="131"/>
        <v>4</v>
      </c>
      <c r="AF718" s="5">
        <f t="shared" si="132"/>
        <v>7</v>
      </c>
      <c r="AG718">
        <v>134</v>
      </c>
      <c r="AH718">
        <v>5</v>
      </c>
      <c r="AI718">
        <v>1</v>
      </c>
      <c r="AJ718">
        <v>70</v>
      </c>
      <c r="AK718">
        <f t="shared" si="135"/>
        <v>64</v>
      </c>
      <c r="AL718">
        <v>39</v>
      </c>
      <c r="AM718">
        <v>31</v>
      </c>
      <c r="AN718">
        <v>2</v>
      </c>
      <c r="AO718" s="1" t="s">
        <v>93</v>
      </c>
    </row>
    <row r="719" spans="1:41" x14ac:dyDescent="0.35">
      <c r="A719" s="2">
        <v>40989</v>
      </c>
      <c r="B719" t="s">
        <v>529</v>
      </c>
      <c r="C719">
        <v>3</v>
      </c>
      <c r="D719" t="s">
        <v>35</v>
      </c>
      <c r="E719" t="s">
        <v>49</v>
      </c>
      <c r="F719">
        <v>1</v>
      </c>
      <c r="G719">
        <v>17</v>
      </c>
      <c r="H719">
        <v>1</v>
      </c>
      <c r="I719">
        <v>1</v>
      </c>
      <c r="J719">
        <v>17</v>
      </c>
      <c r="K719" t="s">
        <v>37</v>
      </c>
      <c r="L719" t="s">
        <v>578</v>
      </c>
      <c r="M719" s="1" t="s">
        <v>397</v>
      </c>
      <c r="N719">
        <v>1.37</v>
      </c>
      <c r="O719" s="3">
        <v>9.1999999999999998E-2</v>
      </c>
      <c r="P719" s="3">
        <v>0</v>
      </c>
      <c r="Q719" s="3">
        <v>0.58499999999999996</v>
      </c>
      <c r="R719" s="3">
        <v>0.78900000000000003</v>
      </c>
      <c r="S719" s="3">
        <v>0.55600000000000005</v>
      </c>
      <c r="T719" s="1" t="s">
        <v>332</v>
      </c>
      <c r="U719" s="5">
        <f t="shared" si="133"/>
        <v>6</v>
      </c>
      <c r="V719" s="5">
        <f t="shared" si="134"/>
        <v>7</v>
      </c>
      <c r="W719" s="5">
        <f t="shared" si="129"/>
        <v>6</v>
      </c>
      <c r="X719" s="5">
        <f t="shared" si="130"/>
        <v>7</v>
      </c>
      <c r="Y719" s="3">
        <v>0.55100000000000005</v>
      </c>
      <c r="Z719" s="3">
        <v>0.42299999999999999</v>
      </c>
      <c r="AA719" s="3">
        <v>2.8000000000000001E-2</v>
      </c>
      <c r="AB719" s="3">
        <v>0.318</v>
      </c>
      <c r="AC719" s="3">
        <v>0.59299999999999997</v>
      </c>
      <c r="AD719" s="1" t="s">
        <v>283</v>
      </c>
      <c r="AE719" s="5">
        <f t="shared" si="131"/>
        <v>3</v>
      </c>
      <c r="AF719" s="5">
        <f t="shared" si="132"/>
        <v>10</v>
      </c>
      <c r="AG719">
        <v>136</v>
      </c>
      <c r="AH719">
        <v>6</v>
      </c>
      <c r="AI719">
        <v>0</v>
      </c>
      <c r="AJ719">
        <v>65</v>
      </c>
      <c r="AK719">
        <f t="shared" si="135"/>
        <v>71</v>
      </c>
      <c r="AL719">
        <v>38</v>
      </c>
      <c r="AM719">
        <v>27</v>
      </c>
      <c r="AN719">
        <v>2</v>
      </c>
      <c r="AO719" s="1" t="s">
        <v>327</v>
      </c>
    </row>
    <row r="720" spans="1:41" x14ac:dyDescent="0.35">
      <c r="A720" s="2">
        <v>40989</v>
      </c>
      <c r="B720" t="s">
        <v>529</v>
      </c>
      <c r="C720">
        <v>3</v>
      </c>
      <c r="D720" t="s">
        <v>35</v>
      </c>
      <c r="E720" t="s">
        <v>54</v>
      </c>
      <c r="F720">
        <v>1</v>
      </c>
      <c r="G720">
        <v>27</v>
      </c>
      <c r="H720">
        <v>1</v>
      </c>
      <c r="I720">
        <v>1</v>
      </c>
      <c r="J720">
        <v>27</v>
      </c>
      <c r="K720" t="s">
        <v>37</v>
      </c>
      <c r="L720" t="s">
        <v>964</v>
      </c>
      <c r="M720" s="1" t="s">
        <v>62</v>
      </c>
      <c r="N720">
        <v>1.41</v>
      </c>
      <c r="O720" s="3">
        <v>0.03</v>
      </c>
      <c r="P720" s="3">
        <v>1.4999999999999999E-2</v>
      </c>
      <c r="Q720" s="3">
        <v>0.65700000000000003</v>
      </c>
      <c r="R720" s="3">
        <v>0.72699999999999998</v>
      </c>
      <c r="S720" s="3">
        <v>0.60899999999999999</v>
      </c>
      <c r="T720" s="1" t="s">
        <v>398</v>
      </c>
      <c r="U720" s="5">
        <f t="shared" si="133"/>
        <v>7</v>
      </c>
      <c r="V720" s="5">
        <f t="shared" si="134"/>
        <v>8</v>
      </c>
      <c r="W720" s="5">
        <f t="shared" si="129"/>
        <v>7</v>
      </c>
      <c r="X720" s="5">
        <f t="shared" si="130"/>
        <v>8</v>
      </c>
      <c r="Y720" s="3">
        <v>0.57999999999999996</v>
      </c>
      <c r="Z720" s="3">
        <v>0.442</v>
      </c>
      <c r="AA720" s="3">
        <v>3.7999999999999999E-2</v>
      </c>
      <c r="AB720" s="3">
        <v>0.30599999999999999</v>
      </c>
      <c r="AC720" s="3">
        <v>0.75</v>
      </c>
      <c r="AD720" s="1" t="s">
        <v>157</v>
      </c>
      <c r="AE720" s="5">
        <f t="shared" si="131"/>
        <v>3</v>
      </c>
      <c r="AF720" s="5">
        <f t="shared" si="132"/>
        <v>8</v>
      </c>
      <c r="AG720">
        <v>119</v>
      </c>
      <c r="AH720">
        <v>2</v>
      </c>
      <c r="AI720">
        <v>1</v>
      </c>
      <c r="AJ720">
        <v>67</v>
      </c>
      <c r="AK720">
        <f t="shared" si="135"/>
        <v>52</v>
      </c>
      <c r="AL720">
        <v>44</v>
      </c>
      <c r="AM720">
        <v>23</v>
      </c>
      <c r="AN720">
        <v>2</v>
      </c>
      <c r="AO720" s="1" t="s">
        <v>96</v>
      </c>
    </row>
    <row r="721" spans="1:41" x14ac:dyDescent="0.35">
      <c r="A721" s="2">
        <v>40989</v>
      </c>
      <c r="B721" t="s">
        <v>529</v>
      </c>
      <c r="C721">
        <v>3</v>
      </c>
      <c r="D721" t="s">
        <v>35</v>
      </c>
      <c r="E721" t="s">
        <v>128</v>
      </c>
      <c r="F721">
        <v>1</v>
      </c>
      <c r="G721">
        <v>42</v>
      </c>
      <c r="H721">
        <v>1</v>
      </c>
      <c r="I721">
        <v>1</v>
      </c>
      <c r="K721" t="s">
        <v>37</v>
      </c>
      <c r="L721" t="s">
        <v>820</v>
      </c>
      <c r="M721" s="1" t="s">
        <v>537</v>
      </c>
      <c r="N721">
        <v>1.1299999999999999</v>
      </c>
      <c r="O721" s="3">
        <v>3.1E-2</v>
      </c>
      <c r="P721" s="3">
        <v>1.6E-2</v>
      </c>
      <c r="Q721" s="3">
        <v>0.625</v>
      </c>
      <c r="R721" s="3">
        <v>0.8</v>
      </c>
      <c r="S721" s="3">
        <v>0.625</v>
      </c>
      <c r="T721" s="1" t="s">
        <v>75</v>
      </c>
      <c r="U721" s="5">
        <f t="shared" si="133"/>
        <v>2</v>
      </c>
      <c r="V721" s="5">
        <f t="shared" si="134"/>
        <v>2</v>
      </c>
      <c r="W721" s="5">
        <f t="shared" si="129"/>
        <v>2</v>
      </c>
      <c r="X721" s="5">
        <f t="shared" si="130"/>
        <v>2</v>
      </c>
      <c r="Y721" s="3">
        <v>0.54400000000000004</v>
      </c>
      <c r="Z721" s="3">
        <v>0.3</v>
      </c>
      <c r="AA721" s="3">
        <v>0.12</v>
      </c>
      <c r="AB721" s="3">
        <v>0.23499999999999999</v>
      </c>
      <c r="AC721" s="3">
        <v>0.438</v>
      </c>
      <c r="AD721" s="1" t="s">
        <v>88</v>
      </c>
      <c r="AE721" s="5">
        <f t="shared" si="131"/>
        <v>2</v>
      </c>
      <c r="AF721" s="5">
        <f t="shared" si="132"/>
        <v>3</v>
      </c>
      <c r="AG721">
        <v>114</v>
      </c>
      <c r="AH721">
        <v>2</v>
      </c>
      <c r="AI721">
        <v>1</v>
      </c>
      <c r="AJ721">
        <v>64</v>
      </c>
      <c r="AK721">
        <f t="shared" si="135"/>
        <v>50</v>
      </c>
      <c r="AL721">
        <v>40</v>
      </c>
      <c r="AM721">
        <v>24</v>
      </c>
      <c r="AN721">
        <v>6</v>
      </c>
      <c r="AO721" s="1" t="s">
        <v>308</v>
      </c>
    </row>
    <row r="722" spans="1:41" x14ac:dyDescent="0.35">
      <c r="A722" s="2">
        <v>40976</v>
      </c>
      <c r="B722" t="s">
        <v>536</v>
      </c>
      <c r="C722">
        <v>3</v>
      </c>
      <c r="D722" t="s">
        <v>35</v>
      </c>
      <c r="E722" t="s">
        <v>36</v>
      </c>
      <c r="F722">
        <v>1</v>
      </c>
      <c r="G722">
        <v>11</v>
      </c>
      <c r="H722">
        <v>0</v>
      </c>
      <c r="I722">
        <v>1</v>
      </c>
      <c r="J722">
        <v>11</v>
      </c>
      <c r="K722" t="s">
        <v>470</v>
      </c>
      <c r="L722" t="s">
        <v>37</v>
      </c>
      <c r="M722" s="1" t="s">
        <v>1021</v>
      </c>
      <c r="N722">
        <v>1.18</v>
      </c>
      <c r="O722" s="3">
        <v>7.1999999999999995E-2</v>
      </c>
      <c r="P722" s="3">
        <v>1.7999999999999999E-2</v>
      </c>
      <c r="Q722" s="3">
        <v>0.64900000000000002</v>
      </c>
      <c r="R722" s="3">
        <v>0.77800000000000002</v>
      </c>
      <c r="S722" s="3">
        <v>0.61499999999999999</v>
      </c>
      <c r="T722" s="1" t="s">
        <v>70</v>
      </c>
      <c r="U722" s="5">
        <f t="shared" si="133"/>
        <v>1</v>
      </c>
      <c r="V722" s="5">
        <f t="shared" si="134"/>
        <v>2</v>
      </c>
      <c r="W722" s="5">
        <f t="shared" si="129"/>
        <v>1</v>
      </c>
      <c r="X722" s="5">
        <f t="shared" si="130"/>
        <v>2</v>
      </c>
      <c r="Y722" s="3">
        <v>0.52500000000000002</v>
      </c>
      <c r="Z722" s="3">
        <v>0.33</v>
      </c>
      <c r="AA722" s="3">
        <v>0.17899999999999999</v>
      </c>
      <c r="AB722" s="3">
        <v>0.27700000000000002</v>
      </c>
      <c r="AC722" s="3">
        <v>0.48299999999999998</v>
      </c>
      <c r="AD722" s="1" t="s">
        <v>41</v>
      </c>
      <c r="AE722" s="5">
        <f t="shared" si="131"/>
        <v>2</v>
      </c>
      <c r="AF722" s="5">
        <f t="shared" si="132"/>
        <v>6</v>
      </c>
      <c r="AG722">
        <v>223</v>
      </c>
      <c r="AH722">
        <v>8</v>
      </c>
      <c r="AI722">
        <v>2</v>
      </c>
      <c r="AJ722">
        <v>111</v>
      </c>
      <c r="AK722">
        <f t="shared" si="135"/>
        <v>112</v>
      </c>
      <c r="AL722">
        <v>72</v>
      </c>
      <c r="AM722">
        <v>39</v>
      </c>
      <c r="AN722">
        <v>20</v>
      </c>
      <c r="AO722" s="1" t="s">
        <v>581</v>
      </c>
    </row>
    <row r="723" spans="1:41" x14ac:dyDescent="0.35">
      <c r="A723" s="2">
        <v>40976</v>
      </c>
      <c r="B723" t="s">
        <v>536</v>
      </c>
      <c r="C723">
        <v>3</v>
      </c>
      <c r="D723" t="s">
        <v>35</v>
      </c>
      <c r="E723" t="s">
        <v>43</v>
      </c>
      <c r="F723">
        <v>1</v>
      </c>
      <c r="G723">
        <v>12</v>
      </c>
      <c r="H723">
        <v>1</v>
      </c>
      <c r="I723">
        <v>1</v>
      </c>
      <c r="J723">
        <v>12</v>
      </c>
      <c r="K723" t="s">
        <v>37</v>
      </c>
      <c r="L723" t="s">
        <v>668</v>
      </c>
      <c r="M723" s="1" t="s">
        <v>62</v>
      </c>
      <c r="N723">
        <v>1.78</v>
      </c>
      <c r="O723" s="3">
        <v>9.4E-2</v>
      </c>
      <c r="P723" s="3">
        <v>0</v>
      </c>
      <c r="Q723" s="3">
        <v>0.58499999999999996</v>
      </c>
      <c r="R723" s="3">
        <v>0.77400000000000002</v>
      </c>
      <c r="S723" s="3">
        <v>0.72699999999999998</v>
      </c>
      <c r="T723" s="1" t="s">
        <v>46</v>
      </c>
      <c r="U723" s="5">
        <f t="shared" si="133"/>
        <v>0</v>
      </c>
      <c r="V723" s="5">
        <f t="shared" si="134"/>
        <v>1</v>
      </c>
      <c r="W723" s="5">
        <f t="shared" si="129"/>
        <v>0</v>
      </c>
      <c r="X723" s="5">
        <f t="shared" si="130"/>
        <v>1</v>
      </c>
      <c r="Y723" s="3">
        <v>0.58299999999999996</v>
      </c>
      <c r="Z723" s="3">
        <v>0.435</v>
      </c>
      <c r="AA723" s="3">
        <v>4.8000000000000001E-2</v>
      </c>
      <c r="AB723" s="3">
        <v>0.34399999999999997</v>
      </c>
      <c r="AC723" s="3">
        <v>0.53300000000000003</v>
      </c>
      <c r="AD723" s="1" t="s">
        <v>89</v>
      </c>
      <c r="AE723" s="5">
        <f t="shared" si="131"/>
        <v>3</v>
      </c>
      <c r="AF723" s="5">
        <f t="shared" si="132"/>
        <v>7</v>
      </c>
      <c r="AG723">
        <v>115</v>
      </c>
      <c r="AH723">
        <v>5</v>
      </c>
      <c r="AI723">
        <v>0</v>
      </c>
      <c r="AJ723">
        <v>53</v>
      </c>
      <c r="AK723">
        <f t="shared" si="135"/>
        <v>62</v>
      </c>
      <c r="AL723">
        <v>31</v>
      </c>
      <c r="AM723">
        <v>22</v>
      </c>
      <c r="AN723">
        <v>3</v>
      </c>
      <c r="AO723" s="1" t="s">
        <v>393</v>
      </c>
    </row>
    <row r="724" spans="1:41" x14ac:dyDescent="0.35">
      <c r="A724" s="2">
        <v>40976</v>
      </c>
      <c r="B724" t="s">
        <v>536</v>
      </c>
      <c r="C724">
        <v>3</v>
      </c>
      <c r="D724" t="s">
        <v>35</v>
      </c>
      <c r="E724" t="s">
        <v>49</v>
      </c>
      <c r="F724">
        <v>1</v>
      </c>
      <c r="G724">
        <v>45</v>
      </c>
      <c r="H724">
        <v>1</v>
      </c>
      <c r="I724">
        <v>1</v>
      </c>
      <c r="K724" t="s">
        <v>37</v>
      </c>
      <c r="L724" t="s">
        <v>94</v>
      </c>
      <c r="M724" s="1" t="s">
        <v>1022</v>
      </c>
      <c r="N724">
        <v>1.32</v>
      </c>
      <c r="O724" s="3">
        <v>0.04</v>
      </c>
      <c r="P724" s="3">
        <v>0</v>
      </c>
      <c r="Q724" s="3">
        <v>0.67</v>
      </c>
      <c r="R724" s="3">
        <v>0.68700000000000006</v>
      </c>
      <c r="S724" s="3">
        <v>0.60599999999999998</v>
      </c>
      <c r="T724" s="1" t="s">
        <v>213</v>
      </c>
      <c r="U724" s="5">
        <f t="shared" si="133"/>
        <v>8</v>
      </c>
      <c r="V724" s="5">
        <f t="shared" si="134"/>
        <v>8</v>
      </c>
      <c r="W724" s="5">
        <f t="shared" si="129"/>
        <v>8</v>
      </c>
      <c r="X724" s="5">
        <f t="shared" si="130"/>
        <v>8</v>
      </c>
      <c r="Y724" s="3">
        <v>0.56699999999999995</v>
      </c>
      <c r="Z724" s="3">
        <v>0.45</v>
      </c>
      <c r="AA724" s="3">
        <v>1.2999999999999999E-2</v>
      </c>
      <c r="AB724" s="3">
        <v>0.37</v>
      </c>
      <c r="AC724" s="3">
        <v>0.55900000000000005</v>
      </c>
      <c r="AD724" s="1" t="s">
        <v>178</v>
      </c>
      <c r="AE724" s="5">
        <f t="shared" si="131"/>
        <v>5</v>
      </c>
      <c r="AF724" s="5">
        <f t="shared" si="132"/>
        <v>5</v>
      </c>
      <c r="AG724">
        <v>180</v>
      </c>
      <c r="AH724">
        <v>4</v>
      </c>
      <c r="AI724">
        <v>0</v>
      </c>
      <c r="AJ724">
        <v>100</v>
      </c>
      <c r="AK724">
        <f t="shared" si="135"/>
        <v>80</v>
      </c>
      <c r="AL724">
        <v>67</v>
      </c>
      <c r="AM724">
        <v>33</v>
      </c>
      <c r="AN724">
        <v>1</v>
      </c>
      <c r="AO724" s="1" t="s">
        <v>247</v>
      </c>
    </row>
    <row r="725" spans="1:41" x14ac:dyDescent="0.35">
      <c r="A725" s="2">
        <v>40976</v>
      </c>
      <c r="B725" t="s">
        <v>536</v>
      </c>
      <c r="C725">
        <v>3</v>
      </c>
      <c r="D725" t="s">
        <v>35</v>
      </c>
      <c r="E725" t="s">
        <v>54</v>
      </c>
      <c r="F725">
        <v>1</v>
      </c>
      <c r="G725">
        <v>30</v>
      </c>
      <c r="H725">
        <v>1</v>
      </c>
      <c r="I725">
        <v>1</v>
      </c>
      <c r="J725">
        <v>29</v>
      </c>
      <c r="K725" t="s">
        <v>37</v>
      </c>
      <c r="L725" t="s">
        <v>292</v>
      </c>
      <c r="M725" s="1" t="s">
        <v>771</v>
      </c>
      <c r="N725">
        <v>1.3</v>
      </c>
      <c r="O725" s="3">
        <v>6.8000000000000005E-2</v>
      </c>
      <c r="P725" s="3">
        <v>4.1000000000000002E-2</v>
      </c>
      <c r="Q725" s="3">
        <v>0.58899999999999997</v>
      </c>
      <c r="R725" s="3">
        <v>0.67400000000000004</v>
      </c>
      <c r="S725" s="3">
        <v>0.6</v>
      </c>
      <c r="T725" s="1" t="s">
        <v>179</v>
      </c>
      <c r="U725" s="5">
        <f t="shared" si="133"/>
        <v>3</v>
      </c>
      <c r="V725" s="5">
        <f t="shared" si="134"/>
        <v>3</v>
      </c>
      <c r="W725" s="5">
        <f t="shared" si="129"/>
        <v>3</v>
      </c>
      <c r="X725" s="5">
        <f t="shared" si="130"/>
        <v>3</v>
      </c>
      <c r="Y725" s="3">
        <v>0.56799999999999995</v>
      </c>
      <c r="Z725" s="3">
        <v>0.46200000000000002</v>
      </c>
      <c r="AA725" s="3">
        <v>0.13500000000000001</v>
      </c>
      <c r="AB725" s="3">
        <v>0.36699999999999999</v>
      </c>
      <c r="AC725" s="3">
        <v>0.59099999999999997</v>
      </c>
      <c r="AD725" s="1" t="s">
        <v>222</v>
      </c>
      <c r="AE725" s="5">
        <f t="shared" si="131"/>
        <v>3</v>
      </c>
      <c r="AF725" s="5">
        <f t="shared" si="132"/>
        <v>6</v>
      </c>
      <c r="AG725">
        <v>125</v>
      </c>
      <c r="AH725">
        <v>5</v>
      </c>
      <c r="AI725">
        <v>3</v>
      </c>
      <c r="AJ725">
        <v>73</v>
      </c>
      <c r="AK725">
        <f t="shared" si="135"/>
        <v>52</v>
      </c>
      <c r="AL725">
        <v>43</v>
      </c>
      <c r="AM725">
        <v>30</v>
      </c>
      <c r="AN725">
        <v>7</v>
      </c>
      <c r="AO725" s="1" t="s">
        <v>561</v>
      </c>
    </row>
    <row r="726" spans="1:41" x14ac:dyDescent="0.35">
      <c r="A726" s="2">
        <v>40976</v>
      </c>
      <c r="B726" t="s">
        <v>536</v>
      </c>
      <c r="C726">
        <v>3</v>
      </c>
      <c r="D726" t="s">
        <v>35</v>
      </c>
      <c r="E726" t="s">
        <v>128</v>
      </c>
      <c r="F726">
        <v>1</v>
      </c>
      <c r="G726">
        <v>145</v>
      </c>
      <c r="H726">
        <v>1</v>
      </c>
      <c r="I726">
        <v>1</v>
      </c>
      <c r="J726" t="s">
        <v>203</v>
      </c>
      <c r="K726" t="s">
        <v>37</v>
      </c>
      <c r="L726" t="s">
        <v>827</v>
      </c>
      <c r="M726" s="1" t="s">
        <v>164</v>
      </c>
      <c r="N726">
        <v>1.7</v>
      </c>
      <c r="O726" s="3">
        <v>0.02</v>
      </c>
      <c r="P726" s="3">
        <v>0.02</v>
      </c>
      <c r="Q726" s="3">
        <v>0.60799999999999998</v>
      </c>
      <c r="R726" s="3">
        <v>0.77400000000000002</v>
      </c>
      <c r="S726" s="3">
        <v>0.6</v>
      </c>
      <c r="T726" s="1" t="s">
        <v>70</v>
      </c>
      <c r="U726" s="5">
        <f t="shared" si="133"/>
        <v>1</v>
      </c>
      <c r="V726" s="5">
        <f t="shared" si="134"/>
        <v>2</v>
      </c>
      <c r="W726" s="5">
        <f t="shared" si="129"/>
        <v>1</v>
      </c>
      <c r="X726" s="5">
        <f t="shared" si="130"/>
        <v>2</v>
      </c>
      <c r="Y726" s="3">
        <v>0.59</v>
      </c>
      <c r="Z726" s="3">
        <v>0.5</v>
      </c>
      <c r="AA726" s="3">
        <v>0</v>
      </c>
      <c r="AB726" s="3">
        <v>0.35299999999999998</v>
      </c>
      <c r="AC726" s="3">
        <v>0.65600000000000003</v>
      </c>
      <c r="AD726" s="1" t="s">
        <v>52</v>
      </c>
      <c r="AE726" s="5">
        <f t="shared" si="131"/>
        <v>4</v>
      </c>
      <c r="AF726" s="5">
        <f t="shared" si="132"/>
        <v>8</v>
      </c>
      <c r="AG726">
        <v>117</v>
      </c>
      <c r="AH726">
        <v>1</v>
      </c>
      <c r="AI726">
        <v>1</v>
      </c>
      <c r="AJ726">
        <v>51</v>
      </c>
      <c r="AK726">
        <f t="shared" si="135"/>
        <v>66</v>
      </c>
      <c r="AL726">
        <v>31</v>
      </c>
      <c r="AM726">
        <v>20</v>
      </c>
      <c r="AN726">
        <v>0</v>
      </c>
      <c r="AO726" s="1" t="s">
        <v>558</v>
      </c>
    </row>
    <row r="727" spans="1:41" x14ac:dyDescent="0.35">
      <c r="A727" s="2">
        <v>40966</v>
      </c>
      <c r="B727" t="s">
        <v>202</v>
      </c>
      <c r="C727">
        <v>3</v>
      </c>
      <c r="D727" t="s">
        <v>35</v>
      </c>
      <c r="E727" t="s">
        <v>36</v>
      </c>
      <c r="F727">
        <v>1</v>
      </c>
      <c r="G727">
        <v>4</v>
      </c>
      <c r="H727">
        <v>0</v>
      </c>
      <c r="I727">
        <v>1</v>
      </c>
      <c r="J727">
        <v>3</v>
      </c>
      <c r="K727" t="s">
        <v>175</v>
      </c>
      <c r="L727" t="s">
        <v>37</v>
      </c>
      <c r="M727" s="1" t="s">
        <v>908</v>
      </c>
      <c r="N727">
        <v>0.77</v>
      </c>
      <c r="O727" s="3">
        <v>0.04</v>
      </c>
      <c r="P727" s="3">
        <v>0</v>
      </c>
      <c r="Q727" s="3">
        <v>0.68</v>
      </c>
      <c r="R727" s="3">
        <v>0.67600000000000005</v>
      </c>
      <c r="S727" s="3">
        <v>0.375</v>
      </c>
      <c r="T727" s="1" t="s">
        <v>58</v>
      </c>
      <c r="U727" s="5">
        <f t="shared" si="133"/>
        <v>1</v>
      </c>
      <c r="V727" s="5">
        <f t="shared" si="134"/>
        <v>5</v>
      </c>
      <c r="W727" s="5">
        <f t="shared" si="129"/>
        <v>1</v>
      </c>
      <c r="X727" s="5">
        <f t="shared" si="130"/>
        <v>5</v>
      </c>
      <c r="Y727" s="3">
        <v>0.443</v>
      </c>
      <c r="Z727" s="3">
        <v>0.32100000000000001</v>
      </c>
      <c r="AA727" s="3">
        <v>8.8999999999999996E-2</v>
      </c>
      <c r="AB727" s="3">
        <v>0.15</v>
      </c>
      <c r="AC727" s="3">
        <v>0.75</v>
      </c>
      <c r="AD727" s="1" t="s">
        <v>67</v>
      </c>
      <c r="AE727" s="5">
        <f t="shared" si="131"/>
        <v>1</v>
      </c>
      <c r="AF727" s="5">
        <f t="shared" si="132"/>
        <v>3</v>
      </c>
      <c r="AG727">
        <v>106</v>
      </c>
      <c r="AH727">
        <v>2</v>
      </c>
      <c r="AI727">
        <v>0</v>
      </c>
      <c r="AJ727">
        <v>50</v>
      </c>
      <c r="AK727">
        <f t="shared" si="135"/>
        <v>56</v>
      </c>
      <c r="AL727">
        <v>34</v>
      </c>
      <c r="AM727">
        <v>16</v>
      </c>
      <c r="AN727">
        <v>5</v>
      </c>
      <c r="AO727" s="1" t="s">
        <v>393</v>
      </c>
    </row>
    <row r="728" spans="1:41" x14ac:dyDescent="0.35">
      <c r="A728" s="2">
        <v>40966</v>
      </c>
      <c r="B728" t="s">
        <v>202</v>
      </c>
      <c r="C728">
        <v>3</v>
      </c>
      <c r="D728" t="s">
        <v>35</v>
      </c>
      <c r="E728" t="s">
        <v>43</v>
      </c>
      <c r="F728">
        <v>1</v>
      </c>
      <c r="G728">
        <v>9</v>
      </c>
      <c r="H728">
        <v>1</v>
      </c>
      <c r="I728">
        <v>1</v>
      </c>
      <c r="J728">
        <v>7</v>
      </c>
      <c r="K728" t="s">
        <v>37</v>
      </c>
      <c r="L728" t="s">
        <v>995</v>
      </c>
      <c r="M728" s="1" t="s">
        <v>1023</v>
      </c>
      <c r="N728">
        <v>1.66</v>
      </c>
      <c r="O728" s="3">
        <v>0.11700000000000001</v>
      </c>
      <c r="P728" s="3">
        <v>1.7000000000000001E-2</v>
      </c>
      <c r="Q728" s="3">
        <v>0.66700000000000004</v>
      </c>
      <c r="R728" s="3">
        <v>0.75</v>
      </c>
      <c r="S728" s="3">
        <v>0.75</v>
      </c>
      <c r="T728" s="1" t="s">
        <v>57</v>
      </c>
      <c r="U728" s="5">
        <f t="shared" si="133"/>
        <v>0</v>
      </c>
      <c r="V728" s="5">
        <f t="shared" si="134"/>
        <v>0</v>
      </c>
      <c r="W728" s="5">
        <f t="shared" si="129"/>
        <v>0</v>
      </c>
      <c r="X728" s="5">
        <f t="shared" si="130"/>
        <v>0</v>
      </c>
      <c r="Y728" s="3">
        <v>0.57599999999999996</v>
      </c>
      <c r="Z728" s="3">
        <v>0.41499999999999998</v>
      </c>
      <c r="AA728" s="3">
        <v>0.154</v>
      </c>
      <c r="AB728" s="3">
        <v>0.35299999999999998</v>
      </c>
      <c r="AC728" s="3">
        <v>0.48399999999999999</v>
      </c>
      <c r="AD728" s="1" t="s">
        <v>63</v>
      </c>
      <c r="AE728" s="5">
        <f t="shared" si="131"/>
        <v>2</v>
      </c>
      <c r="AF728" s="5">
        <f t="shared" si="132"/>
        <v>5</v>
      </c>
      <c r="AG728">
        <v>125</v>
      </c>
      <c r="AH728">
        <v>7</v>
      </c>
      <c r="AI728">
        <v>1</v>
      </c>
      <c r="AJ728">
        <v>60</v>
      </c>
      <c r="AK728">
        <f t="shared" si="135"/>
        <v>65</v>
      </c>
      <c r="AL728">
        <v>40</v>
      </c>
      <c r="AM728">
        <v>20</v>
      </c>
      <c r="AN728">
        <v>10</v>
      </c>
      <c r="AO728" s="1" t="s">
        <v>561</v>
      </c>
    </row>
    <row r="729" spans="1:41" x14ac:dyDescent="0.35">
      <c r="A729" s="2">
        <v>40966</v>
      </c>
      <c r="B729" t="s">
        <v>202</v>
      </c>
      <c r="C729">
        <v>3</v>
      </c>
      <c r="D729" t="s">
        <v>35</v>
      </c>
      <c r="E729" t="s">
        <v>49</v>
      </c>
      <c r="F729">
        <v>1</v>
      </c>
      <c r="G729">
        <v>74</v>
      </c>
      <c r="H729">
        <v>1</v>
      </c>
      <c r="I729">
        <v>1</v>
      </c>
      <c r="K729" t="s">
        <v>37</v>
      </c>
      <c r="L729" t="s">
        <v>839</v>
      </c>
      <c r="M729" s="1" t="s">
        <v>92</v>
      </c>
      <c r="N729">
        <v>1.31</v>
      </c>
      <c r="O729" s="3">
        <v>0.123</v>
      </c>
      <c r="P729" s="3">
        <v>6.2E-2</v>
      </c>
      <c r="Q729" s="3">
        <v>0.69199999999999995</v>
      </c>
      <c r="R729" s="3">
        <v>0.8</v>
      </c>
      <c r="S729" s="3">
        <v>0.45</v>
      </c>
      <c r="T729" s="1" t="s">
        <v>70</v>
      </c>
      <c r="U729" s="5">
        <f t="shared" si="133"/>
        <v>1</v>
      </c>
      <c r="V729" s="5">
        <f t="shared" si="134"/>
        <v>2</v>
      </c>
      <c r="W729" s="5">
        <f t="shared" si="129"/>
        <v>1</v>
      </c>
      <c r="X729" s="5">
        <f t="shared" si="130"/>
        <v>2</v>
      </c>
      <c r="Y729" s="3">
        <v>0.54</v>
      </c>
      <c r="Z729" s="3">
        <v>0.40300000000000002</v>
      </c>
      <c r="AA729" s="3">
        <v>0.125</v>
      </c>
      <c r="AB729" s="3">
        <v>0.28199999999999997</v>
      </c>
      <c r="AC729" s="3">
        <v>0.54500000000000004</v>
      </c>
      <c r="AD729" s="1" t="s">
        <v>108</v>
      </c>
      <c r="AE729" s="5">
        <f t="shared" si="131"/>
        <v>2</v>
      </c>
      <c r="AF729" s="5">
        <f t="shared" si="132"/>
        <v>4</v>
      </c>
      <c r="AG729">
        <v>137</v>
      </c>
      <c r="AH729">
        <v>8</v>
      </c>
      <c r="AI729">
        <v>4</v>
      </c>
      <c r="AJ729">
        <v>65</v>
      </c>
      <c r="AK729">
        <f t="shared" si="135"/>
        <v>72</v>
      </c>
      <c r="AL729">
        <v>45</v>
      </c>
      <c r="AM729">
        <v>20</v>
      </c>
      <c r="AN729">
        <v>9</v>
      </c>
      <c r="AO729" s="1" t="s">
        <v>474</v>
      </c>
    </row>
    <row r="730" spans="1:41" x14ac:dyDescent="0.35">
      <c r="A730" s="2">
        <v>40966</v>
      </c>
      <c r="B730" t="s">
        <v>202</v>
      </c>
      <c r="C730">
        <v>3</v>
      </c>
      <c r="D730" t="s">
        <v>35</v>
      </c>
      <c r="E730" t="s">
        <v>54</v>
      </c>
      <c r="F730">
        <v>1</v>
      </c>
      <c r="G730">
        <v>72</v>
      </c>
      <c r="H730">
        <v>1</v>
      </c>
      <c r="I730">
        <v>1</v>
      </c>
      <c r="K730" t="s">
        <v>37</v>
      </c>
      <c r="L730" t="s">
        <v>1024</v>
      </c>
      <c r="M730" s="1" t="s">
        <v>212</v>
      </c>
      <c r="N730">
        <v>1.49</v>
      </c>
      <c r="O730" s="3">
        <v>5.1999999999999998E-2</v>
      </c>
      <c r="P730" s="3">
        <v>3.4000000000000002E-2</v>
      </c>
      <c r="Q730" s="3">
        <v>0.65500000000000003</v>
      </c>
      <c r="R730" s="3">
        <v>0.76300000000000001</v>
      </c>
      <c r="S730" s="3">
        <v>0.6</v>
      </c>
      <c r="T730" s="1" t="s">
        <v>179</v>
      </c>
      <c r="U730" s="5">
        <f t="shared" si="133"/>
        <v>3</v>
      </c>
      <c r="V730" s="5">
        <f t="shared" si="134"/>
        <v>3</v>
      </c>
      <c r="W730" s="5">
        <f t="shared" si="129"/>
        <v>3</v>
      </c>
      <c r="X730" s="5">
        <f t="shared" si="130"/>
        <v>3</v>
      </c>
      <c r="Y730" s="3">
        <v>0.56699999999999995</v>
      </c>
      <c r="Z730" s="3">
        <v>0.435</v>
      </c>
      <c r="AA730" s="3">
        <v>1.6E-2</v>
      </c>
      <c r="AB730" s="3">
        <v>0.33300000000000002</v>
      </c>
      <c r="AC730" s="3">
        <v>0.55200000000000005</v>
      </c>
      <c r="AD730" s="1" t="s">
        <v>399</v>
      </c>
      <c r="AE730" s="5">
        <f t="shared" si="131"/>
        <v>3</v>
      </c>
      <c r="AF730" s="5">
        <f t="shared" si="132"/>
        <v>9</v>
      </c>
      <c r="AG730">
        <v>120</v>
      </c>
      <c r="AH730">
        <v>3</v>
      </c>
      <c r="AI730">
        <v>2</v>
      </c>
      <c r="AJ730">
        <v>58</v>
      </c>
      <c r="AK730">
        <f t="shared" si="135"/>
        <v>62</v>
      </c>
      <c r="AL730">
        <v>38</v>
      </c>
      <c r="AM730">
        <v>20</v>
      </c>
      <c r="AN730">
        <v>1</v>
      </c>
      <c r="AO730" s="1" t="s">
        <v>474</v>
      </c>
    </row>
    <row r="731" spans="1:41" x14ac:dyDescent="0.35">
      <c r="A731" s="2">
        <v>40924</v>
      </c>
      <c r="B731" t="s">
        <v>346</v>
      </c>
      <c r="C731">
        <v>5</v>
      </c>
      <c r="D731" t="s">
        <v>35</v>
      </c>
      <c r="E731" t="s">
        <v>61</v>
      </c>
      <c r="F731">
        <v>1</v>
      </c>
      <c r="G731">
        <v>2</v>
      </c>
      <c r="H731">
        <v>1</v>
      </c>
      <c r="I731">
        <v>1</v>
      </c>
      <c r="J731">
        <v>2</v>
      </c>
      <c r="K731" t="s">
        <v>37</v>
      </c>
      <c r="L731" t="s">
        <v>140</v>
      </c>
      <c r="M731" s="1" t="s">
        <v>1025</v>
      </c>
      <c r="N731">
        <v>1.21</v>
      </c>
      <c r="O731" s="3">
        <v>5.3999999999999999E-2</v>
      </c>
      <c r="P731" s="3">
        <v>1.2E-2</v>
      </c>
      <c r="Q731" s="3">
        <v>0.59</v>
      </c>
      <c r="R731" s="3">
        <v>0.68400000000000005</v>
      </c>
      <c r="S731" s="3">
        <v>0.63200000000000001</v>
      </c>
      <c r="T731" s="1" t="s">
        <v>41</v>
      </c>
      <c r="U731" s="5">
        <f t="shared" si="133"/>
        <v>2</v>
      </c>
      <c r="V731" s="5">
        <f t="shared" si="134"/>
        <v>6</v>
      </c>
      <c r="W731" s="5">
        <f t="shared" si="129"/>
        <v>2</v>
      </c>
      <c r="X731" s="5">
        <f t="shared" si="130"/>
        <v>6</v>
      </c>
      <c r="Y731" s="3">
        <v>0.52300000000000002</v>
      </c>
      <c r="Z731" s="3">
        <v>0.40899999999999997</v>
      </c>
      <c r="AA731" s="3">
        <v>4.9000000000000002E-2</v>
      </c>
      <c r="AB731" s="3">
        <v>0.34799999999999998</v>
      </c>
      <c r="AC731" s="3">
        <v>0.52900000000000003</v>
      </c>
      <c r="AD731" s="1" t="s">
        <v>716</v>
      </c>
      <c r="AE731" s="5">
        <f t="shared" si="131"/>
        <v>7</v>
      </c>
      <c r="AF731" s="5">
        <f t="shared" si="132"/>
        <v>20</v>
      </c>
      <c r="AG731">
        <v>369</v>
      </c>
      <c r="AH731">
        <v>9</v>
      </c>
      <c r="AI731">
        <v>2</v>
      </c>
      <c r="AJ731">
        <v>166</v>
      </c>
      <c r="AK731">
        <f t="shared" si="135"/>
        <v>203</v>
      </c>
      <c r="AL731">
        <v>98</v>
      </c>
      <c r="AM731">
        <v>68</v>
      </c>
      <c r="AN731">
        <v>10</v>
      </c>
      <c r="AO731" s="1" t="s">
        <v>1026</v>
      </c>
    </row>
    <row r="732" spans="1:41" x14ac:dyDescent="0.35">
      <c r="A732" s="2">
        <v>40924</v>
      </c>
      <c r="B732" t="s">
        <v>346</v>
      </c>
      <c r="C732">
        <v>5</v>
      </c>
      <c r="D732" t="s">
        <v>35</v>
      </c>
      <c r="E732" t="s">
        <v>36</v>
      </c>
      <c r="F732">
        <v>1</v>
      </c>
      <c r="G732">
        <v>4</v>
      </c>
      <c r="H732">
        <v>1</v>
      </c>
      <c r="I732">
        <v>1</v>
      </c>
      <c r="J732">
        <v>4</v>
      </c>
      <c r="K732" t="s">
        <v>37</v>
      </c>
      <c r="L732" t="s">
        <v>175</v>
      </c>
      <c r="M732" s="1" t="s">
        <v>1027</v>
      </c>
      <c r="N732">
        <v>1.1599999999999999</v>
      </c>
      <c r="O732" s="3">
        <v>6.4000000000000001E-2</v>
      </c>
      <c r="P732" s="3">
        <v>3.5000000000000003E-2</v>
      </c>
      <c r="Q732" s="3">
        <v>0.60799999999999998</v>
      </c>
      <c r="R732" s="3">
        <v>0.66300000000000003</v>
      </c>
      <c r="S732" s="3">
        <v>0.44800000000000001</v>
      </c>
      <c r="T732" s="1" t="s">
        <v>1028</v>
      </c>
      <c r="U732" s="5">
        <f t="shared" si="133"/>
        <v>17</v>
      </c>
      <c r="V732" s="5">
        <f t="shared" si="134"/>
        <v>24</v>
      </c>
      <c r="W732" s="5">
        <f t="shared" si="129"/>
        <v>17</v>
      </c>
      <c r="X732" s="5">
        <f t="shared" si="130"/>
        <v>24</v>
      </c>
      <c r="Y732" s="3">
        <v>0.53300000000000003</v>
      </c>
      <c r="Z732" s="3">
        <v>0.48899999999999999</v>
      </c>
      <c r="AA732" s="3">
        <v>5.1999999999999998E-2</v>
      </c>
      <c r="AB732" s="3">
        <v>0.373</v>
      </c>
      <c r="AC732" s="3">
        <v>0.68799999999999994</v>
      </c>
      <c r="AD732" s="1" t="s">
        <v>1029</v>
      </c>
      <c r="AE732" s="5">
        <f t="shared" si="131"/>
        <v>11</v>
      </c>
      <c r="AF732" s="5">
        <f t="shared" si="132"/>
        <v>26</v>
      </c>
      <c r="AG732">
        <v>345</v>
      </c>
      <c r="AH732">
        <v>11</v>
      </c>
      <c r="AI732">
        <v>6</v>
      </c>
      <c r="AJ732">
        <v>171</v>
      </c>
      <c r="AK732">
        <f t="shared" si="135"/>
        <v>174</v>
      </c>
      <c r="AL732">
        <v>104</v>
      </c>
      <c r="AM732">
        <v>67</v>
      </c>
      <c r="AN732">
        <v>9</v>
      </c>
      <c r="AO732" s="1" t="s">
        <v>1030</v>
      </c>
    </row>
    <row r="733" spans="1:41" x14ac:dyDescent="0.35">
      <c r="A733" s="2">
        <v>40924</v>
      </c>
      <c r="B733" t="s">
        <v>346</v>
      </c>
      <c r="C733">
        <v>5</v>
      </c>
      <c r="D733" t="s">
        <v>35</v>
      </c>
      <c r="E733" t="s">
        <v>43</v>
      </c>
      <c r="F733">
        <v>1</v>
      </c>
      <c r="G733">
        <v>5</v>
      </c>
      <c r="H733">
        <v>1</v>
      </c>
      <c r="I733">
        <v>1</v>
      </c>
      <c r="J733">
        <v>5</v>
      </c>
      <c r="K733" t="s">
        <v>37</v>
      </c>
      <c r="L733" t="s">
        <v>774</v>
      </c>
      <c r="M733" s="1" t="s">
        <v>1031</v>
      </c>
      <c r="N733">
        <v>1.39</v>
      </c>
      <c r="O733" s="3">
        <v>3.3000000000000002E-2</v>
      </c>
      <c r="P733" s="3">
        <v>0</v>
      </c>
      <c r="Q733" s="3">
        <v>0.51600000000000001</v>
      </c>
      <c r="R733" s="3">
        <v>0.72299999999999998</v>
      </c>
      <c r="S733" s="3">
        <v>0.65900000000000003</v>
      </c>
      <c r="T733" s="1" t="s">
        <v>108</v>
      </c>
      <c r="U733" s="5">
        <f t="shared" si="133"/>
        <v>2</v>
      </c>
      <c r="V733" s="5">
        <f t="shared" si="134"/>
        <v>4</v>
      </c>
      <c r="W733" s="5">
        <f t="shared" si="129"/>
        <v>2</v>
      </c>
      <c r="X733" s="5">
        <f t="shared" si="130"/>
        <v>4</v>
      </c>
      <c r="Y733" s="3">
        <v>0.55600000000000005</v>
      </c>
      <c r="Z733" s="3">
        <v>0.42899999999999999</v>
      </c>
      <c r="AA733" s="3">
        <v>0.02</v>
      </c>
      <c r="AB733" s="3">
        <v>0.39100000000000001</v>
      </c>
      <c r="AC733" s="3">
        <v>0.5</v>
      </c>
      <c r="AD733" s="1" t="s">
        <v>288</v>
      </c>
      <c r="AE733" s="5">
        <f t="shared" si="131"/>
        <v>5</v>
      </c>
      <c r="AF733" s="5">
        <f t="shared" si="132"/>
        <v>12</v>
      </c>
      <c r="AG733">
        <v>189</v>
      </c>
      <c r="AH733">
        <v>3</v>
      </c>
      <c r="AI733">
        <v>0</v>
      </c>
      <c r="AJ733">
        <v>91</v>
      </c>
      <c r="AK733">
        <f t="shared" si="135"/>
        <v>98</v>
      </c>
      <c r="AL733">
        <v>47</v>
      </c>
      <c r="AM733">
        <v>44</v>
      </c>
      <c r="AN733">
        <v>2</v>
      </c>
      <c r="AO733" s="1" t="s">
        <v>284</v>
      </c>
    </row>
    <row r="734" spans="1:41" x14ac:dyDescent="0.35">
      <c r="A734" s="2">
        <v>40924</v>
      </c>
      <c r="B734" t="s">
        <v>346</v>
      </c>
      <c r="C734">
        <v>5</v>
      </c>
      <c r="D734" t="s">
        <v>35</v>
      </c>
      <c r="E734" t="s">
        <v>49</v>
      </c>
      <c r="F734">
        <v>1</v>
      </c>
      <c r="G734">
        <v>181</v>
      </c>
      <c r="H734">
        <v>1</v>
      </c>
      <c r="I734">
        <v>1</v>
      </c>
      <c r="J734" t="s">
        <v>174</v>
      </c>
      <c r="K734" t="s">
        <v>37</v>
      </c>
      <c r="L734" t="s">
        <v>997</v>
      </c>
      <c r="M734" s="1" t="s">
        <v>1032</v>
      </c>
      <c r="N734">
        <v>1.4</v>
      </c>
      <c r="O734" s="3">
        <v>0.14699999999999999</v>
      </c>
      <c r="P734" s="3">
        <v>2.9000000000000001E-2</v>
      </c>
      <c r="Q734" s="3">
        <v>0.61799999999999999</v>
      </c>
      <c r="R734" s="3">
        <v>0.73</v>
      </c>
      <c r="S734" s="3">
        <v>0.56399999999999995</v>
      </c>
      <c r="T734" s="1" t="s">
        <v>41</v>
      </c>
      <c r="U734" s="5">
        <f t="shared" si="133"/>
        <v>2</v>
      </c>
      <c r="V734" s="5">
        <f t="shared" si="134"/>
        <v>6</v>
      </c>
      <c r="W734" s="5">
        <f t="shared" si="129"/>
        <v>2</v>
      </c>
      <c r="X734" s="5">
        <f t="shared" si="130"/>
        <v>6</v>
      </c>
      <c r="Y734" s="3">
        <v>0.55800000000000005</v>
      </c>
      <c r="Z734" s="3">
        <v>0.46800000000000003</v>
      </c>
      <c r="AA734" s="3">
        <v>2.4E-2</v>
      </c>
      <c r="AB734" s="3">
        <v>0.318</v>
      </c>
      <c r="AC734" s="3">
        <v>0.63800000000000001</v>
      </c>
      <c r="AD734" s="1" t="s">
        <v>193</v>
      </c>
      <c r="AE734" s="5">
        <f t="shared" si="131"/>
        <v>8</v>
      </c>
      <c r="AF734" s="5">
        <f t="shared" si="132"/>
        <v>12</v>
      </c>
      <c r="AG734">
        <v>226</v>
      </c>
      <c r="AH734">
        <v>15</v>
      </c>
      <c r="AI734">
        <v>3</v>
      </c>
      <c r="AJ734">
        <v>102</v>
      </c>
      <c r="AK734">
        <f t="shared" si="135"/>
        <v>124</v>
      </c>
      <c r="AL734">
        <v>63</v>
      </c>
      <c r="AM734">
        <v>39</v>
      </c>
      <c r="AN734">
        <v>3</v>
      </c>
      <c r="AO734" s="1" t="s">
        <v>354</v>
      </c>
    </row>
    <row r="735" spans="1:41" x14ac:dyDescent="0.35">
      <c r="A735" s="2">
        <v>40924</v>
      </c>
      <c r="B735" t="s">
        <v>346</v>
      </c>
      <c r="C735">
        <v>5</v>
      </c>
      <c r="D735" t="s">
        <v>35</v>
      </c>
      <c r="E735" t="s">
        <v>54</v>
      </c>
      <c r="F735">
        <v>1</v>
      </c>
      <c r="G735">
        <v>81</v>
      </c>
      <c r="H735">
        <v>1</v>
      </c>
      <c r="I735">
        <v>1</v>
      </c>
      <c r="K735" t="s">
        <v>37</v>
      </c>
      <c r="L735" t="s">
        <v>1033</v>
      </c>
      <c r="M735" s="1" t="s">
        <v>1034</v>
      </c>
      <c r="N735">
        <v>2.87</v>
      </c>
      <c r="O735" s="3">
        <v>0.13500000000000001</v>
      </c>
      <c r="P735" s="3">
        <v>1.9E-2</v>
      </c>
      <c r="Q735" s="3">
        <v>0.61499999999999999</v>
      </c>
      <c r="R735" s="3">
        <v>0.84399999999999997</v>
      </c>
      <c r="S735" s="3">
        <v>0.7</v>
      </c>
      <c r="T735" s="1" t="s">
        <v>84</v>
      </c>
      <c r="U735" s="5">
        <f t="shared" si="133"/>
        <v>1</v>
      </c>
      <c r="V735" s="5">
        <f t="shared" si="134"/>
        <v>1</v>
      </c>
      <c r="W735" s="5">
        <f t="shared" si="129"/>
        <v>1</v>
      </c>
      <c r="X735" s="5">
        <f t="shared" si="130"/>
        <v>1</v>
      </c>
      <c r="Y735" s="3">
        <v>0.68600000000000005</v>
      </c>
      <c r="Z735" s="3">
        <v>0.60599999999999998</v>
      </c>
      <c r="AA735" s="3">
        <v>0</v>
      </c>
      <c r="AB735" s="3">
        <v>0.51200000000000001</v>
      </c>
      <c r="AC735" s="3">
        <v>0.78300000000000003</v>
      </c>
      <c r="AD735" s="1" t="s">
        <v>270</v>
      </c>
      <c r="AE735" s="5">
        <f t="shared" si="131"/>
        <v>8</v>
      </c>
      <c r="AF735" s="5">
        <f t="shared" si="132"/>
        <v>14</v>
      </c>
      <c r="AG735">
        <v>118</v>
      </c>
      <c r="AH735">
        <v>7</v>
      </c>
      <c r="AI735">
        <v>1</v>
      </c>
      <c r="AJ735">
        <v>52</v>
      </c>
      <c r="AK735">
        <f t="shared" si="135"/>
        <v>66</v>
      </c>
      <c r="AL735">
        <v>32</v>
      </c>
      <c r="AM735">
        <v>20</v>
      </c>
      <c r="AN735">
        <v>0</v>
      </c>
      <c r="AO735" s="1" t="s">
        <v>48</v>
      </c>
    </row>
    <row r="736" spans="1:41" x14ac:dyDescent="0.35">
      <c r="A736" s="2">
        <v>40924</v>
      </c>
      <c r="B736" t="s">
        <v>346</v>
      </c>
      <c r="C736">
        <v>5</v>
      </c>
      <c r="D736" t="s">
        <v>35</v>
      </c>
      <c r="E736" t="s">
        <v>128</v>
      </c>
      <c r="F736">
        <v>1</v>
      </c>
      <c r="G736">
        <v>56</v>
      </c>
      <c r="H736">
        <v>1</v>
      </c>
      <c r="I736">
        <v>1</v>
      </c>
      <c r="K736" t="s">
        <v>37</v>
      </c>
      <c r="L736" t="s">
        <v>1035</v>
      </c>
      <c r="M736" s="1" t="s">
        <v>1036</v>
      </c>
      <c r="N736">
        <v>1.99</v>
      </c>
      <c r="O736" s="3">
        <v>0.13800000000000001</v>
      </c>
      <c r="P736" s="3">
        <v>3.1E-2</v>
      </c>
      <c r="Q736" s="3">
        <v>0.55400000000000005</v>
      </c>
      <c r="R736" s="3">
        <v>0.80600000000000005</v>
      </c>
      <c r="S736" s="3">
        <v>0.65500000000000003</v>
      </c>
      <c r="T736" s="1" t="s">
        <v>70</v>
      </c>
      <c r="U736" s="5">
        <f t="shared" si="133"/>
        <v>1</v>
      </c>
      <c r="V736" s="5">
        <f t="shared" si="134"/>
        <v>2</v>
      </c>
      <c r="W736" s="5">
        <f t="shared" si="129"/>
        <v>1</v>
      </c>
      <c r="X736" s="5">
        <f t="shared" si="130"/>
        <v>2</v>
      </c>
      <c r="Y736" s="3">
        <v>0.623</v>
      </c>
      <c r="Z736" s="3">
        <v>0.52100000000000002</v>
      </c>
      <c r="AA736" s="3">
        <v>4.1000000000000002E-2</v>
      </c>
      <c r="AB736" s="3">
        <v>0.36799999999999999</v>
      </c>
      <c r="AC736" s="3">
        <v>0.68600000000000005</v>
      </c>
      <c r="AD736" s="1" t="s">
        <v>501</v>
      </c>
      <c r="AE736" s="5">
        <f t="shared" si="131"/>
        <v>7</v>
      </c>
      <c r="AF736" s="5">
        <f t="shared" si="132"/>
        <v>13</v>
      </c>
      <c r="AG736">
        <v>138</v>
      </c>
      <c r="AH736">
        <v>9</v>
      </c>
      <c r="AI736">
        <v>2</v>
      </c>
      <c r="AJ736">
        <v>65</v>
      </c>
      <c r="AK736">
        <f t="shared" si="135"/>
        <v>73</v>
      </c>
      <c r="AL736">
        <v>36</v>
      </c>
      <c r="AM736">
        <v>29</v>
      </c>
      <c r="AN736">
        <v>3</v>
      </c>
      <c r="AO736" s="1" t="s">
        <v>155</v>
      </c>
    </row>
    <row r="737" spans="1:41" x14ac:dyDescent="0.35">
      <c r="A737" s="2">
        <v>40924</v>
      </c>
      <c r="B737" t="s">
        <v>346</v>
      </c>
      <c r="C737">
        <v>5</v>
      </c>
      <c r="D737" t="s">
        <v>35</v>
      </c>
      <c r="E737" t="s">
        <v>133</v>
      </c>
      <c r="F737">
        <v>1</v>
      </c>
      <c r="G737">
        <v>109</v>
      </c>
      <c r="H737">
        <v>1</v>
      </c>
      <c r="I737">
        <v>1</v>
      </c>
      <c r="K737" t="s">
        <v>37</v>
      </c>
      <c r="L737" t="s">
        <v>989</v>
      </c>
      <c r="M737" s="1" t="s">
        <v>1037</v>
      </c>
      <c r="N737">
        <v>1.98</v>
      </c>
      <c r="O737" s="3">
        <v>6.5000000000000002E-2</v>
      </c>
      <c r="P737" s="3">
        <v>1.6E-2</v>
      </c>
      <c r="Q737" s="3">
        <v>0.72599999999999998</v>
      </c>
      <c r="R737" s="3">
        <v>0.73299999999999998</v>
      </c>
      <c r="S737" s="3">
        <v>0.47099999999999997</v>
      </c>
      <c r="T737" s="1" t="s">
        <v>76</v>
      </c>
      <c r="U737" s="5">
        <f t="shared" si="133"/>
        <v>4</v>
      </c>
      <c r="V737" s="5">
        <f t="shared" si="134"/>
        <v>5</v>
      </c>
      <c r="W737" s="5">
        <f t="shared" si="129"/>
        <v>4</v>
      </c>
      <c r="X737" s="5">
        <f t="shared" si="130"/>
        <v>5</v>
      </c>
      <c r="Y737" s="3">
        <v>0.66700000000000004</v>
      </c>
      <c r="Z737" s="3">
        <v>0.67200000000000004</v>
      </c>
      <c r="AA737" s="3">
        <v>0</v>
      </c>
      <c r="AB737" s="3">
        <v>0.438</v>
      </c>
      <c r="AC737" s="3">
        <v>0.93100000000000005</v>
      </c>
      <c r="AD737" s="1" t="s">
        <v>991</v>
      </c>
      <c r="AE737" s="5">
        <f t="shared" si="131"/>
        <v>9</v>
      </c>
      <c r="AF737" s="5">
        <f t="shared" si="132"/>
        <v>13</v>
      </c>
      <c r="AG737">
        <v>123</v>
      </c>
      <c r="AH737">
        <v>4</v>
      </c>
      <c r="AI737">
        <v>1</v>
      </c>
      <c r="AJ737">
        <v>62</v>
      </c>
      <c r="AK737">
        <f t="shared" si="135"/>
        <v>61</v>
      </c>
      <c r="AL737">
        <v>45</v>
      </c>
      <c r="AM737">
        <v>17</v>
      </c>
      <c r="AN737">
        <v>0</v>
      </c>
      <c r="AO737" s="1" t="s">
        <v>308</v>
      </c>
    </row>
    <row r="738" spans="1:41" x14ac:dyDescent="0.35">
      <c r="A738" s="2">
        <v>40867</v>
      </c>
      <c r="B738" t="s">
        <v>227</v>
      </c>
      <c r="C738">
        <v>3</v>
      </c>
      <c r="D738" t="s">
        <v>35</v>
      </c>
      <c r="E738" t="s">
        <v>98</v>
      </c>
      <c r="F738">
        <v>1</v>
      </c>
      <c r="G738">
        <v>7</v>
      </c>
      <c r="H738">
        <v>1</v>
      </c>
      <c r="K738" t="s">
        <v>37</v>
      </c>
      <c r="L738" t="s">
        <v>645</v>
      </c>
      <c r="M738" s="1" t="s">
        <v>877</v>
      </c>
      <c r="N738">
        <v>1.08</v>
      </c>
      <c r="O738" s="3">
        <v>4.2999999999999997E-2</v>
      </c>
      <c r="P738" s="3">
        <v>3.2000000000000001E-2</v>
      </c>
      <c r="Q738" s="3">
        <v>0.64900000000000002</v>
      </c>
      <c r="R738" s="3">
        <v>0.70499999999999996</v>
      </c>
      <c r="S738" s="3">
        <v>0.51500000000000001</v>
      </c>
      <c r="T738" s="1" t="s">
        <v>186</v>
      </c>
      <c r="U738" s="5">
        <f t="shared" si="133"/>
        <v>4</v>
      </c>
      <c r="V738" s="5">
        <f t="shared" si="134"/>
        <v>7</v>
      </c>
      <c r="W738" s="5">
        <f t="shared" si="129"/>
        <v>4</v>
      </c>
      <c r="X738" s="5">
        <f t="shared" si="130"/>
        <v>7</v>
      </c>
      <c r="Y738" s="3">
        <v>0.51300000000000001</v>
      </c>
      <c r="Z738" s="3">
        <v>0.39200000000000002</v>
      </c>
      <c r="AA738" s="3">
        <v>6.2E-2</v>
      </c>
      <c r="AB738" s="3">
        <v>0.24399999999999999</v>
      </c>
      <c r="AC738" s="3">
        <v>0.51900000000000002</v>
      </c>
      <c r="AD738" s="1" t="s">
        <v>157</v>
      </c>
      <c r="AE738" s="5">
        <f t="shared" si="131"/>
        <v>3</v>
      </c>
      <c r="AF738" s="5">
        <f t="shared" si="132"/>
        <v>8</v>
      </c>
      <c r="AG738">
        <v>191</v>
      </c>
      <c r="AH738">
        <v>4</v>
      </c>
      <c r="AI738">
        <v>3</v>
      </c>
      <c r="AJ738">
        <v>94</v>
      </c>
      <c r="AK738">
        <f t="shared" si="135"/>
        <v>97</v>
      </c>
      <c r="AL738">
        <v>61</v>
      </c>
      <c r="AM738">
        <v>33</v>
      </c>
      <c r="AN738">
        <v>6</v>
      </c>
      <c r="AO738" s="1" t="s">
        <v>1038</v>
      </c>
    </row>
    <row r="739" spans="1:41" x14ac:dyDescent="0.35">
      <c r="A739" s="2">
        <v>40867</v>
      </c>
      <c r="B739" t="s">
        <v>227</v>
      </c>
      <c r="C739">
        <v>3</v>
      </c>
      <c r="D739" t="s">
        <v>35</v>
      </c>
      <c r="E739" t="s">
        <v>98</v>
      </c>
      <c r="F739">
        <v>1</v>
      </c>
      <c r="G739">
        <v>5</v>
      </c>
      <c r="H739">
        <v>0</v>
      </c>
      <c r="K739" t="s">
        <v>774</v>
      </c>
      <c r="L739" t="s">
        <v>37</v>
      </c>
      <c r="M739" s="1" t="s">
        <v>74</v>
      </c>
      <c r="N739">
        <v>0.5</v>
      </c>
      <c r="O739" s="3">
        <v>3.4000000000000002E-2</v>
      </c>
      <c r="P739" s="3">
        <v>5.0999999999999997E-2</v>
      </c>
      <c r="Q739" s="3">
        <v>0.54200000000000004</v>
      </c>
      <c r="R739" s="3">
        <v>0.65600000000000003</v>
      </c>
      <c r="S739" s="3">
        <v>0.33300000000000002</v>
      </c>
      <c r="T739" s="1" t="s">
        <v>89</v>
      </c>
      <c r="U739" s="5">
        <f t="shared" si="133"/>
        <v>3</v>
      </c>
      <c r="V739" s="5">
        <f t="shared" si="134"/>
        <v>7</v>
      </c>
      <c r="W739" s="5">
        <f t="shared" si="129"/>
        <v>3</v>
      </c>
      <c r="X739" s="5">
        <f t="shared" si="130"/>
        <v>7</v>
      </c>
      <c r="Y739" s="3">
        <v>0.39400000000000002</v>
      </c>
      <c r="Z739" s="3">
        <v>0.24399999999999999</v>
      </c>
      <c r="AA739" s="3">
        <v>8.8999999999999996E-2</v>
      </c>
      <c r="AB739" s="3">
        <v>0.08</v>
      </c>
      <c r="AC739" s="3">
        <v>0.45</v>
      </c>
      <c r="AD739" s="1" t="s">
        <v>46</v>
      </c>
      <c r="AE739" s="5">
        <f t="shared" si="131"/>
        <v>0</v>
      </c>
      <c r="AF739" s="5">
        <f t="shared" si="132"/>
        <v>1</v>
      </c>
      <c r="AG739">
        <v>104</v>
      </c>
      <c r="AH739">
        <v>2</v>
      </c>
      <c r="AI739">
        <v>3</v>
      </c>
      <c r="AJ739">
        <v>59</v>
      </c>
      <c r="AK739">
        <f t="shared" si="135"/>
        <v>45</v>
      </c>
      <c r="AL739">
        <v>32</v>
      </c>
      <c r="AM739">
        <v>27</v>
      </c>
      <c r="AN739">
        <v>4</v>
      </c>
      <c r="AO739" s="1" t="s">
        <v>64</v>
      </c>
    </row>
    <row r="740" spans="1:41" x14ac:dyDescent="0.35">
      <c r="A740" s="2">
        <v>40867</v>
      </c>
      <c r="B740" t="s">
        <v>227</v>
      </c>
      <c r="C740">
        <v>3</v>
      </c>
      <c r="D740" t="s">
        <v>35</v>
      </c>
      <c r="E740" t="s">
        <v>98</v>
      </c>
      <c r="F740">
        <v>1</v>
      </c>
      <c r="G740">
        <v>9</v>
      </c>
      <c r="H740">
        <v>0</v>
      </c>
      <c r="K740" t="s">
        <v>995</v>
      </c>
      <c r="L740" t="s">
        <v>37</v>
      </c>
      <c r="M740" s="1" t="s">
        <v>489</v>
      </c>
      <c r="N740">
        <v>1.0900000000000001</v>
      </c>
      <c r="O740" s="3">
        <v>0.108</v>
      </c>
      <c r="P740" s="3">
        <v>2.7E-2</v>
      </c>
      <c r="Q740" s="3">
        <v>0.64900000000000002</v>
      </c>
      <c r="R740" s="3">
        <v>0.75</v>
      </c>
      <c r="S740" s="3">
        <v>0.46200000000000002</v>
      </c>
      <c r="T740" s="1" t="s">
        <v>89</v>
      </c>
      <c r="U740" s="5">
        <f t="shared" si="133"/>
        <v>3</v>
      </c>
      <c r="V740" s="5">
        <f t="shared" si="134"/>
        <v>7</v>
      </c>
      <c r="W740" s="5">
        <f t="shared" si="129"/>
        <v>3</v>
      </c>
      <c r="X740" s="5">
        <f t="shared" si="130"/>
        <v>7</v>
      </c>
      <c r="Y740" s="3">
        <v>0.5</v>
      </c>
      <c r="Z740" s="3">
        <v>0.38300000000000001</v>
      </c>
      <c r="AA740" s="3">
        <v>4.2999999999999997E-2</v>
      </c>
      <c r="AB740" s="3">
        <v>0.32700000000000001</v>
      </c>
      <c r="AC740" s="3">
        <v>0.45200000000000001</v>
      </c>
      <c r="AD740" s="1" t="s">
        <v>108</v>
      </c>
      <c r="AE740" s="5">
        <f t="shared" si="131"/>
        <v>2</v>
      </c>
      <c r="AF740" s="5">
        <f t="shared" si="132"/>
        <v>4</v>
      </c>
      <c r="AG740">
        <v>168</v>
      </c>
      <c r="AH740">
        <v>8</v>
      </c>
      <c r="AI740">
        <v>2</v>
      </c>
      <c r="AJ740">
        <v>74</v>
      </c>
      <c r="AK740">
        <f t="shared" si="135"/>
        <v>94</v>
      </c>
      <c r="AL740">
        <v>48</v>
      </c>
      <c r="AM740">
        <v>26</v>
      </c>
      <c r="AN740">
        <v>4</v>
      </c>
      <c r="AO740" s="1" t="s">
        <v>391</v>
      </c>
    </row>
    <row r="741" spans="1:41" x14ac:dyDescent="0.35">
      <c r="A741" s="2">
        <v>40854</v>
      </c>
      <c r="B741" t="s">
        <v>236</v>
      </c>
      <c r="C741">
        <v>3</v>
      </c>
      <c r="D741" t="s">
        <v>35</v>
      </c>
      <c r="E741" t="s">
        <v>43</v>
      </c>
      <c r="F741">
        <v>1</v>
      </c>
      <c r="G741">
        <v>8</v>
      </c>
      <c r="H741">
        <v>0</v>
      </c>
      <c r="I741">
        <v>1</v>
      </c>
      <c r="J741">
        <v>6</v>
      </c>
      <c r="K741" t="s">
        <v>548</v>
      </c>
      <c r="L741" t="s">
        <v>37</v>
      </c>
      <c r="M741" s="1" t="s">
        <v>176</v>
      </c>
      <c r="U741" s="5">
        <f t="shared" si="133"/>
        <v>0</v>
      </c>
      <c r="V741" s="5">
        <f t="shared" si="134"/>
        <v>0</v>
      </c>
      <c r="AK741">
        <f t="shared" si="135"/>
        <v>0</v>
      </c>
    </row>
    <row r="742" spans="1:41" x14ac:dyDescent="0.35">
      <c r="A742" s="2">
        <v>40854</v>
      </c>
      <c r="B742" t="s">
        <v>236</v>
      </c>
      <c r="C742">
        <v>3</v>
      </c>
      <c r="D742" t="s">
        <v>35</v>
      </c>
      <c r="E742" t="s">
        <v>49</v>
      </c>
      <c r="F742">
        <v>1</v>
      </c>
      <c r="G742">
        <v>19</v>
      </c>
      <c r="H742">
        <v>1</v>
      </c>
      <c r="I742">
        <v>1</v>
      </c>
      <c r="J742">
        <v>15</v>
      </c>
      <c r="K742" t="s">
        <v>37</v>
      </c>
      <c r="L742" t="s">
        <v>964</v>
      </c>
      <c r="M742" s="1" t="s">
        <v>872</v>
      </c>
      <c r="N742">
        <v>1.19</v>
      </c>
      <c r="O742" s="3">
        <v>3.2000000000000001E-2</v>
      </c>
      <c r="P742" s="3">
        <v>4.2000000000000003E-2</v>
      </c>
      <c r="Q742" s="3">
        <v>0.65300000000000002</v>
      </c>
      <c r="R742" s="3">
        <v>0.66100000000000003</v>
      </c>
      <c r="S742" s="3">
        <v>0.45500000000000002</v>
      </c>
      <c r="T742" s="1" t="s">
        <v>1039</v>
      </c>
      <c r="U742" s="5">
        <f t="shared" si="133"/>
        <v>11</v>
      </c>
      <c r="V742" s="5">
        <f t="shared" si="134"/>
        <v>14</v>
      </c>
      <c r="W742" s="5">
        <f t="shared" ref="W742:W747" si="136">_xlfn.NUMBERVALUE(LEFT(T742, FIND( "/", T742) - 1))</f>
        <v>11</v>
      </c>
      <c r="X742" s="5">
        <f t="shared" ref="X742:X747" si="137">_xlfn.NUMBERVALUE(RIGHT(T742, LEN(T742) - FIND( "/", T742)))</f>
        <v>14</v>
      </c>
      <c r="Y742" s="3">
        <v>0.54300000000000004</v>
      </c>
      <c r="Z742" s="3">
        <v>0.48699999999999999</v>
      </c>
      <c r="AA742" s="3">
        <v>0.09</v>
      </c>
      <c r="AB742" s="3">
        <v>0.317</v>
      </c>
      <c r="AC742" s="3">
        <v>0.67600000000000005</v>
      </c>
      <c r="AD742" s="1" t="s">
        <v>507</v>
      </c>
      <c r="AE742" s="5">
        <f t="shared" ref="AE742:AE747" si="138">_xlfn.NUMBERVALUE(LEFT(AD742, FIND( "/", AD742) - 1))</f>
        <v>6</v>
      </c>
      <c r="AF742" s="5">
        <f t="shared" ref="AF742:AF747" si="139">_xlfn.NUMBERVALUE(RIGHT(AD742, LEN(AD742) - FIND( "/", AD742)))</f>
        <v>11</v>
      </c>
      <c r="AG742">
        <v>173</v>
      </c>
      <c r="AH742">
        <v>3</v>
      </c>
      <c r="AI742">
        <v>4</v>
      </c>
      <c r="AJ742">
        <v>95</v>
      </c>
      <c r="AK742">
        <f t="shared" si="135"/>
        <v>78</v>
      </c>
      <c r="AL742">
        <v>62</v>
      </c>
      <c r="AM742">
        <v>33</v>
      </c>
      <c r="AN742">
        <v>7</v>
      </c>
      <c r="AO742" s="1" t="s">
        <v>556</v>
      </c>
    </row>
    <row r="743" spans="1:41" x14ac:dyDescent="0.35">
      <c r="A743" s="2">
        <v>40854</v>
      </c>
      <c r="B743" t="s">
        <v>236</v>
      </c>
      <c r="C743">
        <v>3</v>
      </c>
      <c r="D743" t="s">
        <v>35</v>
      </c>
      <c r="E743" t="s">
        <v>54</v>
      </c>
      <c r="F743">
        <v>1</v>
      </c>
      <c r="G743">
        <v>39</v>
      </c>
      <c r="H743">
        <v>1</v>
      </c>
      <c r="I743">
        <v>1</v>
      </c>
      <c r="K743" t="s">
        <v>37</v>
      </c>
      <c r="L743" t="s">
        <v>1040</v>
      </c>
      <c r="M743" s="1" t="s">
        <v>69</v>
      </c>
      <c r="N743">
        <v>1.81</v>
      </c>
      <c r="O743" s="3">
        <v>5.7000000000000002E-2</v>
      </c>
      <c r="P743" s="3">
        <v>3.7999999999999999E-2</v>
      </c>
      <c r="Q743" s="3">
        <v>0.54700000000000004</v>
      </c>
      <c r="R743" s="3">
        <v>0.89700000000000002</v>
      </c>
      <c r="S743" s="3">
        <v>0.625</v>
      </c>
      <c r="T743" s="1" t="s">
        <v>57</v>
      </c>
      <c r="U743" s="5">
        <f t="shared" si="133"/>
        <v>0</v>
      </c>
      <c r="V743" s="5">
        <f t="shared" si="134"/>
        <v>0</v>
      </c>
      <c r="W743" s="5">
        <f t="shared" si="136"/>
        <v>0</v>
      </c>
      <c r="X743" s="5">
        <f t="shared" si="137"/>
        <v>0</v>
      </c>
      <c r="Y743" s="3">
        <v>0.57899999999999996</v>
      </c>
      <c r="Z743" s="3">
        <v>0.41</v>
      </c>
      <c r="AA743" s="3">
        <v>9.8000000000000004E-2</v>
      </c>
      <c r="AB743" s="3">
        <v>0.26700000000000002</v>
      </c>
      <c r="AC743" s="3">
        <v>0.54800000000000004</v>
      </c>
      <c r="AD743" s="1" t="s">
        <v>63</v>
      </c>
      <c r="AE743" s="5">
        <f t="shared" si="138"/>
        <v>2</v>
      </c>
      <c r="AF743" s="5">
        <f t="shared" si="139"/>
        <v>5</v>
      </c>
      <c r="AG743">
        <v>114</v>
      </c>
      <c r="AH743">
        <v>3</v>
      </c>
      <c r="AI743">
        <v>2</v>
      </c>
      <c r="AJ743">
        <v>53</v>
      </c>
      <c r="AK743">
        <f t="shared" si="135"/>
        <v>61</v>
      </c>
      <c r="AL743">
        <v>29</v>
      </c>
      <c r="AM743">
        <v>24</v>
      </c>
      <c r="AN743">
        <v>6</v>
      </c>
      <c r="AO743" s="1" t="s">
        <v>360</v>
      </c>
    </row>
    <row r="744" spans="1:41" x14ac:dyDescent="0.35">
      <c r="A744" s="2">
        <v>40847</v>
      </c>
      <c r="B744" t="s">
        <v>1041</v>
      </c>
      <c r="C744">
        <v>3</v>
      </c>
      <c r="D744" t="s">
        <v>35</v>
      </c>
      <c r="E744" t="s">
        <v>36</v>
      </c>
      <c r="F744">
        <v>1</v>
      </c>
      <c r="G744">
        <v>32</v>
      </c>
      <c r="H744">
        <v>0</v>
      </c>
      <c r="I744">
        <v>1</v>
      </c>
      <c r="J744" t="s">
        <v>174</v>
      </c>
      <c r="K744" t="s">
        <v>260</v>
      </c>
      <c r="L744" t="s">
        <v>37</v>
      </c>
      <c r="M744" s="1" t="s">
        <v>1042</v>
      </c>
      <c r="N744">
        <v>0.89</v>
      </c>
      <c r="O744" s="3">
        <v>6.6000000000000003E-2</v>
      </c>
      <c r="P744" s="3">
        <v>4.3999999999999997E-2</v>
      </c>
      <c r="Q744" s="3">
        <v>0.67</v>
      </c>
      <c r="R744" s="3">
        <v>0.67200000000000004</v>
      </c>
      <c r="S744" s="3">
        <v>0.33300000000000002</v>
      </c>
      <c r="T744" s="1" t="s">
        <v>345</v>
      </c>
      <c r="U744" s="5">
        <f t="shared" si="133"/>
        <v>2</v>
      </c>
      <c r="V744" s="5">
        <f t="shared" si="134"/>
        <v>7</v>
      </c>
      <c r="W744" s="5">
        <f t="shared" si="136"/>
        <v>2</v>
      </c>
      <c r="X744" s="5">
        <f t="shared" si="137"/>
        <v>7</v>
      </c>
      <c r="Y744" s="3">
        <v>0.48</v>
      </c>
      <c r="Z744" s="3">
        <v>0.39</v>
      </c>
      <c r="AA744" s="3">
        <v>4.9000000000000002E-2</v>
      </c>
      <c r="AB744" s="3">
        <v>0.26300000000000001</v>
      </c>
      <c r="AC744" s="3">
        <v>0.5</v>
      </c>
      <c r="AD744" s="1" t="s">
        <v>186</v>
      </c>
      <c r="AE744" s="5">
        <f t="shared" si="138"/>
        <v>4</v>
      </c>
      <c r="AF744" s="5">
        <f t="shared" si="139"/>
        <v>7</v>
      </c>
      <c r="AG744">
        <v>173</v>
      </c>
      <c r="AH744">
        <v>6</v>
      </c>
      <c r="AI744">
        <v>4</v>
      </c>
      <c r="AJ744">
        <v>91</v>
      </c>
      <c r="AK744">
        <f t="shared" si="135"/>
        <v>82</v>
      </c>
      <c r="AL744">
        <v>61</v>
      </c>
      <c r="AM744">
        <v>30</v>
      </c>
      <c r="AN744">
        <v>4</v>
      </c>
      <c r="AO744" s="1" t="s">
        <v>247</v>
      </c>
    </row>
    <row r="745" spans="1:41" x14ac:dyDescent="0.35">
      <c r="A745" s="2">
        <v>40847</v>
      </c>
      <c r="B745" t="s">
        <v>1041</v>
      </c>
      <c r="C745">
        <v>3</v>
      </c>
      <c r="D745" t="s">
        <v>35</v>
      </c>
      <c r="E745" t="s">
        <v>43</v>
      </c>
      <c r="F745">
        <v>1</v>
      </c>
      <c r="G745">
        <v>59</v>
      </c>
      <c r="H745">
        <v>1</v>
      </c>
      <c r="I745">
        <v>1</v>
      </c>
      <c r="K745" t="s">
        <v>37</v>
      </c>
      <c r="L745" t="s">
        <v>820</v>
      </c>
      <c r="M745" s="1" t="s">
        <v>1043</v>
      </c>
      <c r="N745">
        <v>1.19</v>
      </c>
      <c r="O745" s="3">
        <v>5.2999999999999999E-2</v>
      </c>
      <c r="P745" s="3">
        <v>2.7E-2</v>
      </c>
      <c r="Q745" s="3">
        <v>0.66700000000000004</v>
      </c>
      <c r="R745" s="3">
        <v>0.7</v>
      </c>
      <c r="S745" s="3">
        <v>0.64</v>
      </c>
      <c r="T745" s="1" t="s">
        <v>67</v>
      </c>
      <c r="U745" s="5">
        <f t="shared" si="133"/>
        <v>1</v>
      </c>
      <c r="V745" s="5">
        <f t="shared" si="134"/>
        <v>3</v>
      </c>
      <c r="W745" s="5">
        <f t="shared" si="136"/>
        <v>1</v>
      </c>
      <c r="X745" s="5">
        <f t="shared" si="137"/>
        <v>3</v>
      </c>
      <c r="Y745" s="3">
        <v>0.53400000000000003</v>
      </c>
      <c r="Z745" s="3">
        <v>0.38</v>
      </c>
      <c r="AA745" s="3">
        <v>0.16900000000000001</v>
      </c>
      <c r="AB745" s="3">
        <v>0.27500000000000002</v>
      </c>
      <c r="AC745" s="3">
        <v>0.51600000000000001</v>
      </c>
      <c r="AD745" s="1" t="s">
        <v>179</v>
      </c>
      <c r="AE745" s="5">
        <f t="shared" si="138"/>
        <v>3</v>
      </c>
      <c r="AF745" s="5">
        <f t="shared" si="139"/>
        <v>3</v>
      </c>
      <c r="AG745">
        <v>146</v>
      </c>
      <c r="AH745">
        <v>4</v>
      </c>
      <c r="AI745">
        <v>2</v>
      </c>
      <c r="AJ745">
        <v>75</v>
      </c>
      <c r="AK745">
        <f t="shared" si="135"/>
        <v>71</v>
      </c>
      <c r="AL745">
        <v>50</v>
      </c>
      <c r="AM745">
        <v>25</v>
      </c>
      <c r="AN745">
        <v>12</v>
      </c>
      <c r="AO745" s="1" t="s">
        <v>214</v>
      </c>
    </row>
    <row r="746" spans="1:41" x14ac:dyDescent="0.35">
      <c r="A746" s="2">
        <v>40847</v>
      </c>
      <c r="B746" t="s">
        <v>1041</v>
      </c>
      <c r="C746">
        <v>3</v>
      </c>
      <c r="D746" t="s">
        <v>35</v>
      </c>
      <c r="E746" t="s">
        <v>49</v>
      </c>
      <c r="F746">
        <v>1</v>
      </c>
      <c r="G746">
        <v>64</v>
      </c>
      <c r="H746">
        <v>1</v>
      </c>
      <c r="I746">
        <v>1</v>
      </c>
      <c r="J746" t="s">
        <v>203</v>
      </c>
      <c r="K746" t="s">
        <v>37</v>
      </c>
      <c r="L746" t="s">
        <v>1044</v>
      </c>
      <c r="M746" s="1" t="s">
        <v>431</v>
      </c>
      <c r="N746">
        <v>2.2000000000000002</v>
      </c>
      <c r="O746" s="3">
        <v>0.186</v>
      </c>
      <c r="P746" s="3">
        <v>4.7E-2</v>
      </c>
      <c r="Q746" s="3">
        <v>0.628</v>
      </c>
      <c r="R746" s="3">
        <v>0.81499999999999995</v>
      </c>
      <c r="S746" s="3">
        <v>0.68799999999999994</v>
      </c>
      <c r="T746" s="1" t="s">
        <v>57</v>
      </c>
      <c r="U746" s="5">
        <f t="shared" si="133"/>
        <v>0</v>
      </c>
      <c r="V746" s="5">
        <f t="shared" si="134"/>
        <v>0</v>
      </c>
      <c r="W746" s="5">
        <f t="shared" si="136"/>
        <v>0</v>
      </c>
      <c r="X746" s="5">
        <f t="shared" si="137"/>
        <v>0</v>
      </c>
      <c r="Y746" s="3">
        <v>0.64</v>
      </c>
      <c r="Z746" s="3">
        <v>0.51200000000000001</v>
      </c>
      <c r="AA746" s="3">
        <v>0</v>
      </c>
      <c r="AB746" s="3">
        <v>0.34799999999999998</v>
      </c>
      <c r="AC746" s="3">
        <v>0.7</v>
      </c>
      <c r="AD746" s="1" t="s">
        <v>186</v>
      </c>
      <c r="AE746" s="5">
        <f t="shared" si="138"/>
        <v>4</v>
      </c>
      <c r="AF746" s="5">
        <f t="shared" si="139"/>
        <v>7</v>
      </c>
      <c r="AG746">
        <v>86</v>
      </c>
      <c r="AH746">
        <v>8</v>
      </c>
      <c r="AI746">
        <v>2</v>
      </c>
      <c r="AJ746">
        <v>43</v>
      </c>
      <c r="AK746">
        <f t="shared" si="135"/>
        <v>43</v>
      </c>
      <c r="AL746">
        <v>27</v>
      </c>
      <c r="AM746">
        <v>16</v>
      </c>
      <c r="AN746">
        <v>0</v>
      </c>
      <c r="AO746" s="1" t="s">
        <v>324</v>
      </c>
    </row>
    <row r="747" spans="1:41" x14ac:dyDescent="0.35">
      <c r="A747" s="2">
        <v>40847</v>
      </c>
      <c r="B747" t="s">
        <v>1041</v>
      </c>
      <c r="C747">
        <v>3</v>
      </c>
      <c r="D747" t="s">
        <v>35</v>
      </c>
      <c r="E747" t="s">
        <v>54</v>
      </c>
      <c r="F747">
        <v>1</v>
      </c>
      <c r="G747">
        <v>47</v>
      </c>
      <c r="H747">
        <v>1</v>
      </c>
      <c r="I747">
        <v>1</v>
      </c>
      <c r="K747" t="s">
        <v>37</v>
      </c>
      <c r="L747" t="s">
        <v>1045</v>
      </c>
      <c r="M747" s="1" t="s">
        <v>1046</v>
      </c>
      <c r="N747">
        <v>1.25</v>
      </c>
      <c r="O747" s="3">
        <v>9.5000000000000001E-2</v>
      </c>
      <c r="P747" s="3">
        <v>8.3000000000000004E-2</v>
      </c>
      <c r="Q747" s="3">
        <v>0.56000000000000005</v>
      </c>
      <c r="R747" s="3">
        <v>0.80900000000000005</v>
      </c>
      <c r="S747" s="3">
        <v>0.56799999999999995</v>
      </c>
      <c r="T747" s="1" t="s">
        <v>189</v>
      </c>
      <c r="U747" s="5">
        <f t="shared" si="133"/>
        <v>6</v>
      </c>
      <c r="V747" s="5">
        <f t="shared" si="134"/>
        <v>8</v>
      </c>
      <c r="W747" s="5">
        <f t="shared" si="136"/>
        <v>6</v>
      </c>
      <c r="X747" s="5">
        <f t="shared" si="137"/>
        <v>8</v>
      </c>
      <c r="Y747" s="3">
        <v>0.52800000000000002</v>
      </c>
      <c r="Z747" s="3">
        <v>0.372</v>
      </c>
      <c r="AA747" s="3">
        <v>7.3999999999999996E-2</v>
      </c>
      <c r="AB747" s="3">
        <v>0.28899999999999998</v>
      </c>
      <c r="AC747" s="3">
        <v>0.44900000000000001</v>
      </c>
      <c r="AD747" s="1" t="s">
        <v>165</v>
      </c>
      <c r="AE747" s="5">
        <f t="shared" si="138"/>
        <v>4</v>
      </c>
      <c r="AF747" s="5">
        <f t="shared" si="139"/>
        <v>10</v>
      </c>
      <c r="AG747">
        <v>178</v>
      </c>
      <c r="AH747">
        <v>8</v>
      </c>
      <c r="AI747">
        <v>7</v>
      </c>
      <c r="AJ747">
        <v>84</v>
      </c>
      <c r="AK747">
        <f t="shared" si="135"/>
        <v>94</v>
      </c>
      <c r="AL747">
        <v>47</v>
      </c>
      <c r="AM747">
        <v>37</v>
      </c>
      <c r="AN747">
        <v>7</v>
      </c>
      <c r="AO747" s="1" t="s">
        <v>648</v>
      </c>
    </row>
    <row r="748" spans="1:41" x14ac:dyDescent="0.35">
      <c r="A748" s="2">
        <v>40802</v>
      </c>
      <c r="B748" t="s">
        <v>1047</v>
      </c>
      <c r="C748">
        <v>3</v>
      </c>
      <c r="D748" t="s">
        <v>35</v>
      </c>
      <c r="E748" t="s">
        <v>98</v>
      </c>
      <c r="F748">
        <v>1</v>
      </c>
      <c r="G748">
        <v>17</v>
      </c>
      <c r="H748">
        <v>0</v>
      </c>
      <c r="K748" t="s">
        <v>517</v>
      </c>
      <c r="L748" t="s">
        <v>37</v>
      </c>
      <c r="M748" s="1" t="s">
        <v>1048</v>
      </c>
      <c r="U748" s="5">
        <f t="shared" si="133"/>
        <v>0</v>
      </c>
      <c r="V748" s="5">
        <f t="shared" si="134"/>
        <v>0</v>
      </c>
      <c r="AK748">
        <f t="shared" si="135"/>
        <v>0</v>
      </c>
    </row>
    <row r="749" spans="1:41" x14ac:dyDescent="0.35">
      <c r="A749" s="2">
        <v>40784</v>
      </c>
      <c r="B749" t="s">
        <v>245</v>
      </c>
      <c r="C749">
        <v>5</v>
      </c>
      <c r="D749" t="s">
        <v>35</v>
      </c>
      <c r="E749" t="s">
        <v>61</v>
      </c>
      <c r="F749">
        <v>1</v>
      </c>
      <c r="G749">
        <v>2</v>
      </c>
      <c r="H749">
        <v>1</v>
      </c>
      <c r="I749">
        <v>1</v>
      </c>
      <c r="J749">
        <v>2</v>
      </c>
      <c r="K749" t="s">
        <v>37</v>
      </c>
      <c r="L749" t="s">
        <v>140</v>
      </c>
      <c r="M749" s="1" t="s">
        <v>1049</v>
      </c>
      <c r="N749">
        <v>1.22</v>
      </c>
      <c r="O749" s="3">
        <v>5.5E-2</v>
      </c>
      <c r="P749" s="3">
        <v>8.0000000000000002E-3</v>
      </c>
      <c r="Q749" s="3">
        <v>0.66100000000000003</v>
      </c>
      <c r="R749" s="3">
        <v>0.65500000000000003</v>
      </c>
      <c r="S749" s="3">
        <v>0.442</v>
      </c>
      <c r="T749" s="1" t="s">
        <v>270</v>
      </c>
      <c r="U749" s="5">
        <f t="shared" si="133"/>
        <v>8</v>
      </c>
      <c r="V749" s="5">
        <f t="shared" si="134"/>
        <v>14</v>
      </c>
      <c r="W749" s="5">
        <f t="shared" ref="W749:W773" si="140">_xlfn.NUMBERVALUE(LEFT(T749, FIND( "/", T749) - 1))</f>
        <v>8</v>
      </c>
      <c r="X749" s="5">
        <f t="shared" ref="X749:X773" si="141">_xlfn.NUMBERVALUE(RIGHT(T749, LEN(T749) - FIND( "/", T749)))</f>
        <v>14</v>
      </c>
      <c r="Y749" s="3">
        <v>0.54500000000000004</v>
      </c>
      <c r="Z749" s="3">
        <v>0.51100000000000001</v>
      </c>
      <c r="AA749" s="3">
        <v>1.4E-2</v>
      </c>
      <c r="AB749" s="3">
        <v>0.47899999999999998</v>
      </c>
      <c r="AC749" s="3">
        <v>0.57799999999999996</v>
      </c>
      <c r="AD749" s="1" t="s">
        <v>1050</v>
      </c>
      <c r="AE749" s="5">
        <f t="shared" ref="AE749:AE773" si="142">_xlfn.NUMBERVALUE(LEFT(AD749, FIND( "/", AD749) - 1))</f>
        <v>12</v>
      </c>
      <c r="AF749" s="5">
        <f t="shared" ref="AF749:AF773" si="143">_xlfn.NUMBERVALUE(RIGHT(AD749, LEN(AD749) - FIND( "/", AD749)))</f>
        <v>27</v>
      </c>
      <c r="AG749">
        <v>268</v>
      </c>
      <c r="AH749">
        <v>7</v>
      </c>
      <c r="AI749">
        <v>1</v>
      </c>
      <c r="AJ749">
        <v>127</v>
      </c>
      <c r="AK749">
        <f t="shared" si="135"/>
        <v>141</v>
      </c>
      <c r="AL749">
        <v>84</v>
      </c>
      <c r="AM749">
        <v>43</v>
      </c>
      <c r="AN749">
        <v>2</v>
      </c>
      <c r="AO749" s="1" t="s">
        <v>1051</v>
      </c>
    </row>
    <row r="750" spans="1:41" x14ac:dyDescent="0.35">
      <c r="A750" s="2">
        <v>40784</v>
      </c>
      <c r="B750" t="s">
        <v>245</v>
      </c>
      <c r="C750">
        <v>5</v>
      </c>
      <c r="D750" t="s">
        <v>35</v>
      </c>
      <c r="E750" t="s">
        <v>36</v>
      </c>
      <c r="F750">
        <v>1</v>
      </c>
      <c r="G750">
        <v>3</v>
      </c>
      <c r="H750">
        <v>1</v>
      </c>
      <c r="I750">
        <v>1</v>
      </c>
      <c r="J750">
        <v>3</v>
      </c>
      <c r="K750" t="s">
        <v>37</v>
      </c>
      <c r="L750" t="s">
        <v>435</v>
      </c>
      <c r="M750" s="1" t="s">
        <v>1052</v>
      </c>
      <c r="N750">
        <v>1.3</v>
      </c>
      <c r="O750" s="3">
        <v>5.7000000000000002E-2</v>
      </c>
      <c r="P750" s="3">
        <v>4.2999999999999997E-2</v>
      </c>
      <c r="Q750" s="3">
        <v>0.58599999999999997</v>
      </c>
      <c r="R750" s="3">
        <v>0.82899999999999996</v>
      </c>
      <c r="S750" s="3">
        <v>0.55200000000000005</v>
      </c>
      <c r="T750" s="1" t="s">
        <v>63</v>
      </c>
      <c r="U750" s="5">
        <f t="shared" si="133"/>
        <v>2</v>
      </c>
      <c r="V750" s="5">
        <f t="shared" si="134"/>
        <v>5</v>
      </c>
      <c r="W750" s="5">
        <f t="shared" si="140"/>
        <v>2</v>
      </c>
      <c r="X750" s="5">
        <f t="shared" si="141"/>
        <v>5</v>
      </c>
      <c r="Y750" s="3">
        <v>0.53</v>
      </c>
      <c r="Z750" s="3">
        <v>0.372</v>
      </c>
      <c r="AA750" s="3">
        <v>6.7000000000000004E-2</v>
      </c>
      <c r="AB750" s="3">
        <v>0.32700000000000001</v>
      </c>
      <c r="AC750" s="3">
        <v>0.44400000000000001</v>
      </c>
      <c r="AD750" s="1" t="s">
        <v>183</v>
      </c>
      <c r="AE750" s="5">
        <f t="shared" si="142"/>
        <v>6</v>
      </c>
      <c r="AF750" s="5">
        <f t="shared" si="143"/>
        <v>12</v>
      </c>
      <c r="AG750">
        <v>304</v>
      </c>
      <c r="AH750">
        <v>8</v>
      </c>
      <c r="AI750">
        <v>6</v>
      </c>
      <c r="AJ750">
        <v>140</v>
      </c>
      <c r="AK750">
        <f t="shared" si="135"/>
        <v>164</v>
      </c>
      <c r="AL750">
        <v>82</v>
      </c>
      <c r="AM750">
        <v>58</v>
      </c>
      <c r="AN750">
        <v>11</v>
      </c>
      <c r="AO750" s="1" t="s">
        <v>1053</v>
      </c>
    </row>
    <row r="751" spans="1:41" x14ac:dyDescent="0.35">
      <c r="A751" s="2">
        <v>40784</v>
      </c>
      <c r="B751" t="s">
        <v>245</v>
      </c>
      <c r="C751">
        <v>5</v>
      </c>
      <c r="D751" t="s">
        <v>35</v>
      </c>
      <c r="E751" t="s">
        <v>43</v>
      </c>
      <c r="F751">
        <v>1</v>
      </c>
      <c r="G751">
        <v>20</v>
      </c>
      <c r="H751">
        <v>1</v>
      </c>
      <c r="I751">
        <v>1</v>
      </c>
      <c r="J751">
        <v>20</v>
      </c>
      <c r="K751" t="s">
        <v>37</v>
      </c>
      <c r="L751" t="s">
        <v>995</v>
      </c>
      <c r="M751" s="1" t="s">
        <v>1054</v>
      </c>
      <c r="N751">
        <v>1.24</v>
      </c>
      <c r="O751" s="3">
        <v>6.3E-2</v>
      </c>
      <c r="P751" s="3">
        <v>1.6E-2</v>
      </c>
      <c r="Q751" s="3">
        <v>0.65100000000000002</v>
      </c>
      <c r="R751" s="3">
        <v>0.64600000000000002</v>
      </c>
      <c r="S751" s="3">
        <v>0.5</v>
      </c>
      <c r="T751" s="1" t="s">
        <v>991</v>
      </c>
      <c r="U751" s="5">
        <f t="shared" si="133"/>
        <v>9</v>
      </c>
      <c r="V751" s="5">
        <f t="shared" si="134"/>
        <v>13</v>
      </c>
      <c r="W751" s="5">
        <f t="shared" si="140"/>
        <v>9</v>
      </c>
      <c r="X751" s="5">
        <f t="shared" si="141"/>
        <v>13</v>
      </c>
      <c r="Y751" s="3">
        <v>0.55100000000000005</v>
      </c>
      <c r="Z751" s="3">
        <v>0.5</v>
      </c>
      <c r="AA751" s="3">
        <v>9.2999999999999999E-2</v>
      </c>
      <c r="AB751" s="3">
        <v>0.35199999999999998</v>
      </c>
      <c r="AC751" s="3">
        <v>0.78400000000000003</v>
      </c>
      <c r="AD751" s="1" t="s">
        <v>547</v>
      </c>
      <c r="AE751" s="5">
        <f t="shared" si="142"/>
        <v>8</v>
      </c>
      <c r="AF751" s="5">
        <f t="shared" si="143"/>
        <v>13</v>
      </c>
      <c r="AG751">
        <v>234</v>
      </c>
      <c r="AH751">
        <v>8</v>
      </c>
      <c r="AI751">
        <v>2</v>
      </c>
      <c r="AJ751">
        <v>126</v>
      </c>
      <c r="AK751">
        <f t="shared" si="135"/>
        <v>108</v>
      </c>
      <c r="AL751">
        <v>82</v>
      </c>
      <c r="AM751">
        <v>44</v>
      </c>
      <c r="AN751">
        <v>10</v>
      </c>
      <c r="AO751" s="1" t="s">
        <v>255</v>
      </c>
    </row>
    <row r="752" spans="1:41" x14ac:dyDescent="0.35">
      <c r="A752" s="2">
        <v>40784</v>
      </c>
      <c r="B752" t="s">
        <v>245</v>
      </c>
      <c r="C752">
        <v>5</v>
      </c>
      <c r="D752" t="s">
        <v>35</v>
      </c>
      <c r="E752" t="s">
        <v>49</v>
      </c>
      <c r="F752">
        <v>1</v>
      </c>
      <c r="G752">
        <v>23</v>
      </c>
      <c r="H752">
        <v>1</v>
      </c>
      <c r="I752">
        <v>1</v>
      </c>
      <c r="J752">
        <v>22</v>
      </c>
      <c r="K752" t="s">
        <v>37</v>
      </c>
      <c r="L752" t="s">
        <v>622</v>
      </c>
      <c r="M752" s="1" t="s">
        <v>1055</v>
      </c>
      <c r="N752">
        <v>1.31</v>
      </c>
      <c r="O752" s="3">
        <v>1.9E-2</v>
      </c>
      <c r="P752" s="3">
        <v>2.9000000000000001E-2</v>
      </c>
      <c r="Q752" s="3">
        <v>0.65700000000000003</v>
      </c>
      <c r="R752" s="3">
        <v>0.754</v>
      </c>
      <c r="S752" s="3">
        <v>0.52800000000000002</v>
      </c>
      <c r="T752" s="1" t="s">
        <v>136</v>
      </c>
      <c r="U752" s="5">
        <f t="shared" si="133"/>
        <v>4</v>
      </c>
      <c r="V752" s="5">
        <f t="shared" si="134"/>
        <v>6</v>
      </c>
      <c r="W752" s="5">
        <f t="shared" si="140"/>
        <v>4</v>
      </c>
      <c r="X752" s="5">
        <f t="shared" si="141"/>
        <v>6</v>
      </c>
      <c r="Y752" s="3">
        <v>0.55800000000000005</v>
      </c>
      <c r="Z752" s="3">
        <v>0.42599999999999999</v>
      </c>
      <c r="AA752" s="3">
        <v>5.2999999999999999E-2</v>
      </c>
      <c r="AB752" s="3">
        <v>0.22</v>
      </c>
      <c r="AC752" s="3">
        <v>0.58499999999999996</v>
      </c>
      <c r="AD752" s="1" t="s">
        <v>162</v>
      </c>
      <c r="AE752" s="5">
        <f t="shared" si="142"/>
        <v>5</v>
      </c>
      <c r="AF752" s="5">
        <f t="shared" si="143"/>
        <v>7</v>
      </c>
      <c r="AG752">
        <v>199</v>
      </c>
      <c r="AH752">
        <v>2</v>
      </c>
      <c r="AI752">
        <v>3</v>
      </c>
      <c r="AJ752">
        <v>105</v>
      </c>
      <c r="AK752">
        <f t="shared" si="135"/>
        <v>94</v>
      </c>
      <c r="AL752">
        <v>69</v>
      </c>
      <c r="AM752">
        <v>36</v>
      </c>
      <c r="AN752">
        <v>5</v>
      </c>
      <c r="AO752" s="1" t="s">
        <v>674</v>
      </c>
    </row>
    <row r="753" spans="1:41" x14ac:dyDescent="0.35">
      <c r="A753" s="2">
        <v>40784</v>
      </c>
      <c r="B753" t="s">
        <v>245</v>
      </c>
      <c r="C753">
        <v>5</v>
      </c>
      <c r="D753" t="s">
        <v>35</v>
      </c>
      <c r="E753" t="s">
        <v>54</v>
      </c>
      <c r="F753">
        <v>1</v>
      </c>
      <c r="G753">
        <v>39</v>
      </c>
      <c r="H753">
        <v>1</v>
      </c>
      <c r="I753">
        <v>1</v>
      </c>
      <c r="K753" t="s">
        <v>37</v>
      </c>
      <c r="L753" t="s">
        <v>993</v>
      </c>
      <c r="M753" s="1" t="s">
        <v>348</v>
      </c>
      <c r="N753">
        <v>1.63</v>
      </c>
      <c r="O753" s="3">
        <v>0.05</v>
      </c>
      <c r="P753" s="3">
        <v>0</v>
      </c>
      <c r="Q753" s="3">
        <v>0.61299999999999999</v>
      </c>
      <c r="R753" s="3">
        <v>0.755</v>
      </c>
      <c r="S753" s="3">
        <v>0.64500000000000002</v>
      </c>
      <c r="T753" s="1" t="s">
        <v>70</v>
      </c>
      <c r="U753" s="5">
        <f t="shared" si="133"/>
        <v>1</v>
      </c>
      <c r="V753" s="5">
        <f t="shared" si="134"/>
        <v>2</v>
      </c>
      <c r="W753" s="5">
        <f t="shared" si="140"/>
        <v>1</v>
      </c>
      <c r="X753" s="5">
        <f t="shared" si="141"/>
        <v>2</v>
      </c>
      <c r="Y753" s="3">
        <v>0.59</v>
      </c>
      <c r="Z753" s="3">
        <v>0.46899999999999997</v>
      </c>
      <c r="AA753" s="3">
        <v>1.2E-2</v>
      </c>
      <c r="AB753" s="3">
        <v>0.441</v>
      </c>
      <c r="AC753" s="3">
        <v>0.54500000000000004</v>
      </c>
      <c r="AD753" s="1" t="s">
        <v>288</v>
      </c>
      <c r="AE753" s="5">
        <f t="shared" si="142"/>
        <v>5</v>
      </c>
      <c r="AF753" s="5">
        <f t="shared" si="143"/>
        <v>12</v>
      </c>
      <c r="AG753">
        <v>161</v>
      </c>
      <c r="AH753">
        <v>4</v>
      </c>
      <c r="AI753">
        <v>0</v>
      </c>
      <c r="AJ753">
        <v>80</v>
      </c>
      <c r="AK753">
        <f t="shared" si="135"/>
        <v>81</v>
      </c>
      <c r="AL753">
        <v>49</v>
      </c>
      <c r="AM753">
        <v>31</v>
      </c>
      <c r="AN753">
        <v>1</v>
      </c>
      <c r="AO753" s="1" t="s">
        <v>374</v>
      </c>
    </row>
    <row r="754" spans="1:41" x14ac:dyDescent="0.35">
      <c r="A754" s="2">
        <v>40784</v>
      </c>
      <c r="B754" t="s">
        <v>245</v>
      </c>
      <c r="C754">
        <v>5</v>
      </c>
      <c r="D754" t="s">
        <v>35</v>
      </c>
      <c r="E754" t="s">
        <v>128</v>
      </c>
      <c r="F754">
        <v>1</v>
      </c>
      <c r="G754">
        <v>74</v>
      </c>
      <c r="H754">
        <v>1</v>
      </c>
      <c r="I754">
        <v>1</v>
      </c>
      <c r="K754" t="s">
        <v>37</v>
      </c>
      <c r="L754" t="s">
        <v>980</v>
      </c>
      <c r="M754" s="1" t="s">
        <v>1056</v>
      </c>
      <c r="N754">
        <v>1.98</v>
      </c>
      <c r="O754" s="3">
        <v>8.8999999999999996E-2</v>
      </c>
      <c r="P754" s="3">
        <v>0</v>
      </c>
      <c r="Q754" s="3">
        <v>0.66100000000000003</v>
      </c>
      <c r="R754" s="3">
        <v>0.67600000000000005</v>
      </c>
      <c r="S754" s="3">
        <v>0.63200000000000001</v>
      </c>
      <c r="T754" s="1" t="s">
        <v>108</v>
      </c>
      <c r="U754" s="5">
        <f t="shared" si="133"/>
        <v>2</v>
      </c>
      <c r="V754" s="5">
        <f t="shared" si="134"/>
        <v>4</v>
      </c>
      <c r="W754" s="5">
        <f t="shared" si="140"/>
        <v>2</v>
      </c>
      <c r="X754" s="5">
        <f t="shared" si="141"/>
        <v>4</v>
      </c>
      <c r="Y754" s="3">
        <v>0.66700000000000004</v>
      </c>
      <c r="Z754" s="3">
        <v>0.67200000000000004</v>
      </c>
      <c r="AA754" s="3">
        <v>0.03</v>
      </c>
      <c r="AB754" s="3">
        <v>0.61399999999999999</v>
      </c>
      <c r="AC754" s="3">
        <v>0.78300000000000003</v>
      </c>
      <c r="AD754" s="1" t="s">
        <v>1057</v>
      </c>
      <c r="AE754" s="5">
        <f t="shared" si="142"/>
        <v>10</v>
      </c>
      <c r="AF754" s="5">
        <f t="shared" si="143"/>
        <v>20</v>
      </c>
      <c r="AG754">
        <v>123</v>
      </c>
      <c r="AH754">
        <v>5</v>
      </c>
      <c r="AI754">
        <v>0</v>
      </c>
      <c r="AJ754">
        <v>56</v>
      </c>
      <c r="AK754">
        <f t="shared" si="135"/>
        <v>67</v>
      </c>
      <c r="AL754">
        <v>37</v>
      </c>
      <c r="AM754">
        <v>19</v>
      </c>
      <c r="AN754">
        <v>2</v>
      </c>
      <c r="AO754" s="1" t="s">
        <v>166</v>
      </c>
    </row>
    <row r="755" spans="1:41" x14ac:dyDescent="0.35">
      <c r="A755" s="2">
        <v>40784</v>
      </c>
      <c r="B755" t="s">
        <v>245</v>
      </c>
      <c r="C755">
        <v>5</v>
      </c>
      <c r="D755" t="s">
        <v>35</v>
      </c>
      <c r="E755" t="s">
        <v>133</v>
      </c>
      <c r="F755">
        <v>1</v>
      </c>
      <c r="G755">
        <v>197</v>
      </c>
      <c r="H755">
        <v>1</v>
      </c>
      <c r="I755">
        <v>1</v>
      </c>
      <c r="J755" t="s">
        <v>203</v>
      </c>
      <c r="K755" t="s">
        <v>37</v>
      </c>
      <c r="L755" t="s">
        <v>1058</v>
      </c>
      <c r="M755" s="1" t="s">
        <v>1059</v>
      </c>
      <c r="N755">
        <v>3.67</v>
      </c>
      <c r="O755" s="3">
        <v>0.1</v>
      </c>
      <c r="P755" s="3">
        <v>3.3000000000000002E-2</v>
      </c>
      <c r="Q755" s="3">
        <v>0.73299999999999998</v>
      </c>
      <c r="R755" s="3">
        <v>0.86399999999999999</v>
      </c>
      <c r="S755" s="3">
        <v>0.625</v>
      </c>
      <c r="T755" s="1" t="s">
        <v>57</v>
      </c>
      <c r="U755" s="5">
        <f t="shared" si="133"/>
        <v>0</v>
      </c>
      <c r="V755" s="5">
        <f t="shared" si="134"/>
        <v>0</v>
      </c>
      <c r="W755" s="5">
        <f t="shared" si="140"/>
        <v>0</v>
      </c>
      <c r="X755" s="5">
        <f t="shared" si="141"/>
        <v>0</v>
      </c>
      <c r="Y755" s="3">
        <v>0.76700000000000002</v>
      </c>
      <c r="Z755" s="3">
        <v>0.73299999999999998</v>
      </c>
      <c r="AA755" s="3">
        <v>3.3000000000000002E-2</v>
      </c>
      <c r="AB755" s="3">
        <v>0.6</v>
      </c>
      <c r="AC755" s="3">
        <v>0.86699999999999999</v>
      </c>
      <c r="AD755" s="1" t="s">
        <v>107</v>
      </c>
      <c r="AE755" s="5">
        <f t="shared" si="142"/>
        <v>5</v>
      </c>
      <c r="AF755" s="5">
        <f t="shared" si="143"/>
        <v>6</v>
      </c>
      <c r="AG755">
        <v>60</v>
      </c>
      <c r="AH755">
        <v>3</v>
      </c>
      <c r="AI755">
        <v>1</v>
      </c>
      <c r="AJ755">
        <v>30</v>
      </c>
      <c r="AK755">
        <f t="shared" si="135"/>
        <v>30</v>
      </c>
      <c r="AL755">
        <v>22</v>
      </c>
      <c r="AM755">
        <v>8</v>
      </c>
      <c r="AN755">
        <v>1</v>
      </c>
      <c r="AO755" s="1" t="s">
        <v>1060</v>
      </c>
    </row>
    <row r="756" spans="1:41" x14ac:dyDescent="0.35">
      <c r="A756" s="2">
        <v>40769</v>
      </c>
      <c r="B756" t="s">
        <v>419</v>
      </c>
      <c r="C756">
        <v>3</v>
      </c>
      <c r="D756" t="s">
        <v>35</v>
      </c>
      <c r="E756" t="s">
        <v>61</v>
      </c>
      <c r="F756">
        <v>1</v>
      </c>
      <c r="G756">
        <v>4</v>
      </c>
      <c r="H756">
        <v>0</v>
      </c>
      <c r="I756">
        <v>1</v>
      </c>
      <c r="J756">
        <v>4</v>
      </c>
      <c r="K756" t="s">
        <v>175</v>
      </c>
      <c r="L756" t="s">
        <v>37</v>
      </c>
      <c r="M756" s="1" t="s">
        <v>1061</v>
      </c>
      <c r="N756">
        <v>0.54</v>
      </c>
      <c r="O756" s="3">
        <v>0</v>
      </c>
      <c r="P756" s="3">
        <v>0.02</v>
      </c>
      <c r="Q756" s="3">
        <v>0.66</v>
      </c>
      <c r="R756" s="3">
        <v>0.54500000000000004</v>
      </c>
      <c r="S756" s="3">
        <v>0.29399999999999998</v>
      </c>
      <c r="T756" s="1" t="s">
        <v>41</v>
      </c>
      <c r="U756" s="5">
        <f t="shared" si="133"/>
        <v>2</v>
      </c>
      <c r="V756" s="5">
        <f t="shared" si="134"/>
        <v>6</v>
      </c>
      <c r="W756" s="5">
        <f t="shared" si="140"/>
        <v>2</v>
      </c>
      <c r="X756" s="5">
        <f t="shared" si="141"/>
        <v>6</v>
      </c>
      <c r="Y756" s="3">
        <v>0.39300000000000002</v>
      </c>
      <c r="Z756" s="3">
        <v>0.29399999999999998</v>
      </c>
      <c r="AA756" s="3">
        <v>2.9000000000000001E-2</v>
      </c>
      <c r="AB756" s="3">
        <v>0.158</v>
      </c>
      <c r="AC756" s="3">
        <v>0.46700000000000003</v>
      </c>
      <c r="AD756" s="1" t="s">
        <v>70</v>
      </c>
      <c r="AE756" s="5">
        <f t="shared" si="142"/>
        <v>1</v>
      </c>
      <c r="AF756" s="5">
        <f t="shared" si="143"/>
        <v>2</v>
      </c>
      <c r="AG756">
        <v>84</v>
      </c>
      <c r="AH756">
        <v>0</v>
      </c>
      <c r="AI756">
        <v>1</v>
      </c>
      <c r="AJ756">
        <v>50</v>
      </c>
      <c r="AK756">
        <f t="shared" si="135"/>
        <v>34</v>
      </c>
      <c r="AL756">
        <v>33</v>
      </c>
      <c r="AM756">
        <v>17</v>
      </c>
      <c r="AN756">
        <v>1</v>
      </c>
      <c r="AO756" s="1" t="s">
        <v>223</v>
      </c>
    </row>
    <row r="757" spans="1:41" x14ac:dyDescent="0.35">
      <c r="A757" s="2">
        <v>40769</v>
      </c>
      <c r="B757" t="s">
        <v>419</v>
      </c>
      <c r="C757">
        <v>3</v>
      </c>
      <c r="D757" t="s">
        <v>35</v>
      </c>
      <c r="E757" t="s">
        <v>36</v>
      </c>
      <c r="F757">
        <v>1</v>
      </c>
      <c r="G757">
        <v>9</v>
      </c>
      <c r="H757">
        <v>1</v>
      </c>
      <c r="I757">
        <v>1</v>
      </c>
      <c r="J757">
        <v>8</v>
      </c>
      <c r="K757" t="s">
        <v>37</v>
      </c>
      <c r="L757" t="s">
        <v>645</v>
      </c>
      <c r="M757" s="1" t="s">
        <v>1062</v>
      </c>
      <c r="N757">
        <v>1.51</v>
      </c>
      <c r="O757" s="3">
        <v>0.13300000000000001</v>
      </c>
      <c r="P757" s="3">
        <v>0.1</v>
      </c>
      <c r="Q757" s="3">
        <v>0.66700000000000004</v>
      </c>
      <c r="R757" s="3">
        <v>0.8</v>
      </c>
      <c r="S757" s="3">
        <v>0.5</v>
      </c>
      <c r="T757" s="1" t="s">
        <v>70</v>
      </c>
      <c r="U757" s="5">
        <f t="shared" si="133"/>
        <v>1</v>
      </c>
      <c r="V757" s="5">
        <f t="shared" si="134"/>
        <v>2</v>
      </c>
      <c r="W757" s="5">
        <f t="shared" si="140"/>
        <v>1</v>
      </c>
      <c r="X757" s="5">
        <f t="shared" si="141"/>
        <v>2</v>
      </c>
      <c r="Y757" s="3">
        <v>0.55600000000000005</v>
      </c>
      <c r="Z757" s="3">
        <v>0.45200000000000001</v>
      </c>
      <c r="AA757" s="3">
        <v>9.5000000000000001E-2</v>
      </c>
      <c r="AB757" s="3">
        <v>0.34599999999999997</v>
      </c>
      <c r="AC757" s="3">
        <v>0.625</v>
      </c>
      <c r="AD757" s="1" t="s">
        <v>108</v>
      </c>
      <c r="AE757" s="5">
        <f t="shared" si="142"/>
        <v>2</v>
      </c>
      <c r="AF757" s="5">
        <f t="shared" si="143"/>
        <v>4</v>
      </c>
      <c r="AG757">
        <v>72</v>
      </c>
      <c r="AH757">
        <v>4</v>
      </c>
      <c r="AI757">
        <v>3</v>
      </c>
      <c r="AJ757">
        <v>30</v>
      </c>
      <c r="AK757">
        <f t="shared" si="135"/>
        <v>42</v>
      </c>
      <c r="AL757">
        <v>20</v>
      </c>
      <c r="AM757">
        <v>10</v>
      </c>
      <c r="AN757">
        <v>4</v>
      </c>
      <c r="AO757" s="1" t="s">
        <v>567</v>
      </c>
    </row>
    <row r="758" spans="1:41" x14ac:dyDescent="0.35">
      <c r="A758" s="2">
        <v>40769</v>
      </c>
      <c r="B758" t="s">
        <v>419</v>
      </c>
      <c r="C758">
        <v>3</v>
      </c>
      <c r="D758" t="s">
        <v>35</v>
      </c>
      <c r="E758" t="s">
        <v>43</v>
      </c>
      <c r="F758">
        <v>1</v>
      </c>
      <c r="G758">
        <v>8</v>
      </c>
      <c r="H758">
        <v>1</v>
      </c>
      <c r="I758">
        <v>1</v>
      </c>
      <c r="J758">
        <v>6</v>
      </c>
      <c r="K758" t="s">
        <v>37</v>
      </c>
      <c r="L758" t="s">
        <v>177</v>
      </c>
      <c r="M758" s="1" t="s">
        <v>1063</v>
      </c>
      <c r="N758">
        <v>1.1399999999999999</v>
      </c>
      <c r="O758" s="3">
        <v>2.1999999999999999E-2</v>
      </c>
      <c r="P758" s="3">
        <v>4.2999999999999997E-2</v>
      </c>
      <c r="Q758" s="3">
        <v>0.624</v>
      </c>
      <c r="R758" s="3">
        <v>0.70699999999999996</v>
      </c>
      <c r="S758" s="3">
        <v>0.48599999999999999</v>
      </c>
      <c r="T758" s="1" t="s">
        <v>63</v>
      </c>
      <c r="U758" s="5">
        <f t="shared" si="133"/>
        <v>2</v>
      </c>
      <c r="V758" s="5">
        <f t="shared" si="134"/>
        <v>5</v>
      </c>
      <c r="W758" s="5">
        <f t="shared" si="140"/>
        <v>2</v>
      </c>
      <c r="X758" s="5">
        <f t="shared" si="141"/>
        <v>5</v>
      </c>
      <c r="Y758" s="3">
        <v>0.52</v>
      </c>
      <c r="Z758" s="3">
        <v>0.42899999999999999</v>
      </c>
      <c r="AA758" s="3">
        <v>0.114</v>
      </c>
      <c r="AB758" s="3">
        <v>0.26700000000000002</v>
      </c>
      <c r="AC758" s="3">
        <v>0.64400000000000002</v>
      </c>
      <c r="AD758" s="1" t="s">
        <v>520</v>
      </c>
      <c r="AE758" s="5">
        <f t="shared" si="142"/>
        <v>4</v>
      </c>
      <c r="AF758" s="5">
        <f t="shared" si="143"/>
        <v>13</v>
      </c>
      <c r="AG758">
        <v>198</v>
      </c>
      <c r="AH758">
        <v>2</v>
      </c>
      <c r="AI758">
        <v>4</v>
      </c>
      <c r="AJ758">
        <v>93</v>
      </c>
      <c r="AK758">
        <f t="shared" si="135"/>
        <v>105</v>
      </c>
      <c r="AL758">
        <v>58</v>
      </c>
      <c r="AM758">
        <v>35</v>
      </c>
      <c r="AN758">
        <v>12</v>
      </c>
      <c r="AO758" s="1" t="s">
        <v>364</v>
      </c>
    </row>
    <row r="759" spans="1:41" x14ac:dyDescent="0.35">
      <c r="A759" s="2">
        <v>40769</v>
      </c>
      <c r="B759" t="s">
        <v>419</v>
      </c>
      <c r="C759">
        <v>3</v>
      </c>
      <c r="D759" t="s">
        <v>35</v>
      </c>
      <c r="E759" t="s">
        <v>49</v>
      </c>
      <c r="F759">
        <v>1</v>
      </c>
      <c r="G759">
        <v>29</v>
      </c>
      <c r="H759">
        <v>1</v>
      </c>
      <c r="I759">
        <v>1</v>
      </c>
      <c r="J759" t="s">
        <v>203</v>
      </c>
      <c r="K759" t="s">
        <v>37</v>
      </c>
      <c r="L759" t="s">
        <v>693</v>
      </c>
      <c r="M759" s="1" t="s">
        <v>209</v>
      </c>
      <c r="N759">
        <v>1.46</v>
      </c>
      <c r="O759" s="3">
        <v>5.8999999999999997E-2</v>
      </c>
      <c r="P759" s="3">
        <v>0.02</v>
      </c>
      <c r="Q759" s="3">
        <v>0.47099999999999997</v>
      </c>
      <c r="R759" s="3">
        <v>0.70799999999999996</v>
      </c>
      <c r="S759" s="3">
        <v>0.51900000000000002</v>
      </c>
      <c r="T759" s="1" t="s">
        <v>112</v>
      </c>
      <c r="U759" s="5">
        <f t="shared" si="133"/>
        <v>1</v>
      </c>
      <c r="V759" s="5">
        <f t="shared" si="134"/>
        <v>4</v>
      </c>
      <c r="W759" s="5">
        <f t="shared" si="140"/>
        <v>1</v>
      </c>
      <c r="X759" s="5">
        <f t="shared" si="141"/>
        <v>4</v>
      </c>
      <c r="Y759" s="3">
        <v>0.59</v>
      </c>
      <c r="Z759" s="3">
        <v>0.57399999999999995</v>
      </c>
      <c r="AA759" s="3">
        <v>5.6000000000000001E-2</v>
      </c>
      <c r="AB759" s="3">
        <v>0.629</v>
      </c>
      <c r="AC759" s="3">
        <v>0.47399999999999998</v>
      </c>
      <c r="AD759" s="1" t="s">
        <v>183</v>
      </c>
      <c r="AE759" s="5">
        <f t="shared" si="142"/>
        <v>6</v>
      </c>
      <c r="AF759" s="5">
        <f t="shared" si="143"/>
        <v>12</v>
      </c>
      <c r="AG759">
        <v>105</v>
      </c>
      <c r="AH759">
        <v>3</v>
      </c>
      <c r="AI759">
        <v>1</v>
      </c>
      <c r="AJ759">
        <v>51</v>
      </c>
      <c r="AK759">
        <f t="shared" si="135"/>
        <v>54</v>
      </c>
      <c r="AL759">
        <v>24</v>
      </c>
      <c r="AM759">
        <v>27</v>
      </c>
      <c r="AN759">
        <v>3</v>
      </c>
      <c r="AO759" s="1" t="s">
        <v>464</v>
      </c>
    </row>
    <row r="760" spans="1:41" x14ac:dyDescent="0.35">
      <c r="A760" s="2">
        <v>40769</v>
      </c>
      <c r="B760" t="s">
        <v>419</v>
      </c>
      <c r="C760">
        <v>3</v>
      </c>
      <c r="D760" t="s">
        <v>35</v>
      </c>
      <c r="E760" t="s">
        <v>54</v>
      </c>
      <c r="F760">
        <v>1</v>
      </c>
      <c r="G760">
        <v>78</v>
      </c>
      <c r="H760">
        <v>1</v>
      </c>
      <c r="I760">
        <v>1</v>
      </c>
      <c r="J760" t="s">
        <v>174</v>
      </c>
      <c r="K760" t="s">
        <v>37</v>
      </c>
      <c r="L760" t="s">
        <v>973</v>
      </c>
      <c r="M760" s="1" t="s">
        <v>771</v>
      </c>
      <c r="N760">
        <v>1.58</v>
      </c>
      <c r="O760" s="3">
        <v>5.8000000000000003E-2</v>
      </c>
      <c r="P760" s="3">
        <v>1.9E-2</v>
      </c>
      <c r="Q760" s="3">
        <v>0.63500000000000001</v>
      </c>
      <c r="R760" s="3">
        <v>0.72699999999999998</v>
      </c>
      <c r="S760" s="3">
        <v>0.52600000000000002</v>
      </c>
      <c r="T760" s="1" t="s">
        <v>67</v>
      </c>
      <c r="U760" s="5">
        <f t="shared" si="133"/>
        <v>1</v>
      </c>
      <c r="V760" s="5">
        <f t="shared" si="134"/>
        <v>3</v>
      </c>
      <c r="W760" s="5">
        <f t="shared" si="140"/>
        <v>1</v>
      </c>
      <c r="X760" s="5">
        <f t="shared" si="141"/>
        <v>3</v>
      </c>
      <c r="Y760" s="3">
        <v>0.6</v>
      </c>
      <c r="Z760" s="3">
        <v>0.54700000000000004</v>
      </c>
      <c r="AA760" s="3">
        <v>0.113</v>
      </c>
      <c r="AB760" s="3">
        <v>0.5</v>
      </c>
      <c r="AC760" s="3">
        <v>0.59299999999999997</v>
      </c>
      <c r="AD760" s="1" t="s">
        <v>288</v>
      </c>
      <c r="AE760" s="5">
        <f t="shared" si="142"/>
        <v>5</v>
      </c>
      <c r="AF760" s="5">
        <f t="shared" si="143"/>
        <v>12</v>
      </c>
      <c r="AG760">
        <v>105</v>
      </c>
      <c r="AH760">
        <v>3</v>
      </c>
      <c r="AI760">
        <v>1</v>
      </c>
      <c r="AJ760">
        <v>52</v>
      </c>
      <c r="AK760">
        <f t="shared" si="135"/>
        <v>53</v>
      </c>
      <c r="AL760">
        <v>33</v>
      </c>
      <c r="AM760">
        <v>19</v>
      </c>
      <c r="AN760">
        <v>6</v>
      </c>
      <c r="AO760" s="1" t="s">
        <v>426</v>
      </c>
    </row>
    <row r="761" spans="1:41" x14ac:dyDescent="0.35">
      <c r="A761" s="2">
        <v>40763</v>
      </c>
      <c r="B761" t="s">
        <v>590</v>
      </c>
      <c r="C761">
        <v>3</v>
      </c>
      <c r="D761" t="s">
        <v>35</v>
      </c>
      <c r="E761" t="s">
        <v>61</v>
      </c>
      <c r="F761">
        <v>1</v>
      </c>
      <c r="G761">
        <v>8</v>
      </c>
      <c r="H761">
        <v>1</v>
      </c>
      <c r="I761">
        <v>1</v>
      </c>
      <c r="J761">
        <v>6</v>
      </c>
      <c r="K761" t="s">
        <v>37</v>
      </c>
      <c r="L761" t="s">
        <v>1064</v>
      </c>
      <c r="M761" s="1" t="s">
        <v>1065</v>
      </c>
      <c r="N761">
        <v>1.0900000000000001</v>
      </c>
      <c r="O761" s="3">
        <v>4.2000000000000003E-2</v>
      </c>
      <c r="P761" s="3">
        <v>2.1000000000000001E-2</v>
      </c>
      <c r="Q761" s="3">
        <v>0.63500000000000001</v>
      </c>
      <c r="R761" s="3">
        <v>0.70499999999999996</v>
      </c>
      <c r="S761" s="3">
        <v>0.51400000000000001</v>
      </c>
      <c r="T761" s="1" t="s">
        <v>170</v>
      </c>
      <c r="U761" s="5">
        <f t="shared" si="133"/>
        <v>8</v>
      </c>
      <c r="V761" s="5">
        <f t="shared" si="134"/>
        <v>10</v>
      </c>
      <c r="W761" s="5">
        <f t="shared" si="140"/>
        <v>8</v>
      </c>
      <c r="X761" s="5">
        <f t="shared" si="141"/>
        <v>10</v>
      </c>
      <c r="Y761" s="3">
        <v>0.52500000000000002</v>
      </c>
      <c r="Z761" s="3">
        <v>0.39800000000000002</v>
      </c>
      <c r="AA761" s="3">
        <v>9.6000000000000002E-2</v>
      </c>
      <c r="AB761" s="3">
        <v>0.27900000000000003</v>
      </c>
      <c r="AC761" s="3">
        <v>0.52500000000000002</v>
      </c>
      <c r="AD761" s="1" t="s">
        <v>157</v>
      </c>
      <c r="AE761" s="5">
        <f t="shared" si="142"/>
        <v>3</v>
      </c>
      <c r="AF761" s="5">
        <f t="shared" si="143"/>
        <v>8</v>
      </c>
      <c r="AG761">
        <v>179</v>
      </c>
      <c r="AH761">
        <v>4</v>
      </c>
      <c r="AI761">
        <v>2</v>
      </c>
      <c r="AJ761">
        <v>96</v>
      </c>
      <c r="AK761">
        <f t="shared" si="135"/>
        <v>83</v>
      </c>
      <c r="AL761">
        <v>61</v>
      </c>
      <c r="AM761">
        <v>35</v>
      </c>
      <c r="AN761">
        <v>8</v>
      </c>
      <c r="AO761" s="1" t="s">
        <v>737</v>
      </c>
    </row>
    <row r="762" spans="1:41" x14ac:dyDescent="0.35">
      <c r="A762" s="2">
        <v>40763</v>
      </c>
      <c r="B762" t="s">
        <v>590</v>
      </c>
      <c r="C762">
        <v>3</v>
      </c>
      <c r="D762" t="s">
        <v>35</v>
      </c>
      <c r="E762" t="s">
        <v>36</v>
      </c>
      <c r="F762">
        <v>1</v>
      </c>
      <c r="G762">
        <v>16</v>
      </c>
      <c r="H762">
        <v>1</v>
      </c>
      <c r="I762">
        <v>1</v>
      </c>
      <c r="J762">
        <v>13</v>
      </c>
      <c r="K762" t="s">
        <v>37</v>
      </c>
      <c r="L762" t="s">
        <v>548</v>
      </c>
      <c r="M762" s="1" t="s">
        <v>1061</v>
      </c>
      <c r="N762">
        <v>1.89</v>
      </c>
      <c r="O762" s="3">
        <v>2.5999999999999999E-2</v>
      </c>
      <c r="P762" s="3">
        <v>0</v>
      </c>
      <c r="Q762" s="3">
        <v>0.71799999999999997</v>
      </c>
      <c r="R762" s="3">
        <v>0.78600000000000003</v>
      </c>
      <c r="S762" s="3">
        <v>0.72699999999999998</v>
      </c>
      <c r="T762" s="1" t="s">
        <v>57</v>
      </c>
      <c r="U762" s="5">
        <f t="shared" si="133"/>
        <v>0</v>
      </c>
      <c r="V762" s="5">
        <f t="shared" si="134"/>
        <v>0</v>
      </c>
      <c r="W762" s="5">
        <f t="shared" si="140"/>
        <v>0</v>
      </c>
      <c r="X762" s="5">
        <f t="shared" si="141"/>
        <v>0</v>
      </c>
      <c r="Y762" s="3">
        <v>0.60299999999999998</v>
      </c>
      <c r="Z762" s="3">
        <v>0.436</v>
      </c>
      <c r="AA762" s="3">
        <v>0.10299999999999999</v>
      </c>
      <c r="AB762" s="3">
        <v>0.34599999999999997</v>
      </c>
      <c r="AC762" s="3">
        <v>0.61499999999999999</v>
      </c>
      <c r="AD762" s="1" t="s">
        <v>63</v>
      </c>
      <c r="AE762" s="5">
        <f t="shared" si="142"/>
        <v>2</v>
      </c>
      <c r="AF762" s="5">
        <f t="shared" si="143"/>
        <v>5</v>
      </c>
      <c r="AG762">
        <v>78</v>
      </c>
      <c r="AH762">
        <v>1</v>
      </c>
      <c r="AI762">
        <v>0</v>
      </c>
      <c r="AJ762">
        <v>39</v>
      </c>
      <c r="AK762">
        <f t="shared" si="135"/>
        <v>39</v>
      </c>
      <c r="AL762">
        <v>28</v>
      </c>
      <c r="AM762">
        <v>11</v>
      </c>
      <c r="AN762">
        <v>4</v>
      </c>
      <c r="AO762" s="1" t="s">
        <v>429</v>
      </c>
    </row>
    <row r="763" spans="1:41" x14ac:dyDescent="0.35">
      <c r="A763" s="2">
        <v>40763</v>
      </c>
      <c r="B763" t="s">
        <v>590</v>
      </c>
      <c r="C763">
        <v>3</v>
      </c>
      <c r="D763" t="s">
        <v>35</v>
      </c>
      <c r="E763" t="s">
        <v>43</v>
      </c>
      <c r="F763">
        <v>1</v>
      </c>
      <c r="G763">
        <v>7</v>
      </c>
      <c r="H763">
        <v>1</v>
      </c>
      <c r="I763">
        <v>1</v>
      </c>
      <c r="J763">
        <v>5</v>
      </c>
      <c r="K763" t="s">
        <v>37</v>
      </c>
      <c r="L763" t="s">
        <v>177</v>
      </c>
      <c r="M763" s="1" t="s">
        <v>233</v>
      </c>
      <c r="N763">
        <v>1.68</v>
      </c>
      <c r="O763" s="3">
        <v>1.7999999999999999E-2</v>
      </c>
      <c r="P763" s="3">
        <v>0</v>
      </c>
      <c r="Q763" s="3">
        <v>0.73199999999999998</v>
      </c>
      <c r="R763" s="3">
        <v>0.68300000000000005</v>
      </c>
      <c r="S763" s="3">
        <v>0.66700000000000004</v>
      </c>
      <c r="T763" s="1" t="s">
        <v>179</v>
      </c>
      <c r="U763" s="5">
        <f t="shared" si="133"/>
        <v>3</v>
      </c>
      <c r="V763" s="5">
        <f t="shared" si="134"/>
        <v>3</v>
      </c>
      <c r="W763" s="5">
        <f t="shared" si="140"/>
        <v>3</v>
      </c>
      <c r="X763" s="5">
        <f t="shared" si="141"/>
        <v>3</v>
      </c>
      <c r="Y763" s="3">
        <v>0.621</v>
      </c>
      <c r="Z763" s="3">
        <v>0.53800000000000003</v>
      </c>
      <c r="AA763" s="3">
        <v>7.6999999999999999E-2</v>
      </c>
      <c r="AB763" s="3">
        <v>0.316</v>
      </c>
      <c r="AC763" s="3">
        <v>0.75</v>
      </c>
      <c r="AD763" s="1" t="s">
        <v>154</v>
      </c>
      <c r="AE763" s="5">
        <f t="shared" si="142"/>
        <v>4</v>
      </c>
      <c r="AF763" s="5">
        <f t="shared" si="143"/>
        <v>9</v>
      </c>
      <c r="AG763">
        <v>95</v>
      </c>
      <c r="AH763">
        <v>1</v>
      </c>
      <c r="AI763">
        <v>0</v>
      </c>
      <c r="AJ763">
        <v>56</v>
      </c>
      <c r="AK763">
        <f t="shared" si="135"/>
        <v>39</v>
      </c>
      <c r="AL763">
        <v>41</v>
      </c>
      <c r="AM763">
        <v>15</v>
      </c>
      <c r="AN763">
        <v>3</v>
      </c>
      <c r="AO763" s="1" t="s">
        <v>48</v>
      </c>
    </row>
    <row r="764" spans="1:41" x14ac:dyDescent="0.35">
      <c r="A764" s="2">
        <v>40763</v>
      </c>
      <c r="B764" t="s">
        <v>590</v>
      </c>
      <c r="C764">
        <v>3</v>
      </c>
      <c r="D764" t="s">
        <v>35</v>
      </c>
      <c r="E764" t="s">
        <v>49</v>
      </c>
      <c r="F764">
        <v>1</v>
      </c>
      <c r="G764">
        <v>29</v>
      </c>
      <c r="H764">
        <v>1</v>
      </c>
      <c r="I764">
        <v>1</v>
      </c>
      <c r="K764" t="s">
        <v>37</v>
      </c>
      <c r="L764" t="s">
        <v>83</v>
      </c>
      <c r="M764" s="1" t="s">
        <v>767</v>
      </c>
      <c r="N764">
        <v>1.27</v>
      </c>
      <c r="O764" s="3">
        <v>1.4999999999999999E-2</v>
      </c>
      <c r="P764" s="3">
        <v>1.4999999999999999E-2</v>
      </c>
      <c r="Q764" s="3">
        <v>0.72699999999999998</v>
      </c>
      <c r="R764" s="3">
        <v>0.77100000000000002</v>
      </c>
      <c r="S764" s="3">
        <v>0.5</v>
      </c>
      <c r="T764" s="1" t="s">
        <v>179</v>
      </c>
      <c r="U764" s="5">
        <f t="shared" si="133"/>
        <v>3</v>
      </c>
      <c r="V764" s="5">
        <f t="shared" si="134"/>
        <v>3</v>
      </c>
      <c r="W764" s="5">
        <f t="shared" si="140"/>
        <v>3</v>
      </c>
      <c r="X764" s="5">
        <f t="shared" si="141"/>
        <v>3</v>
      </c>
      <c r="Y764" s="3">
        <v>0.55300000000000005</v>
      </c>
      <c r="Z764" s="3">
        <v>0.38600000000000001</v>
      </c>
      <c r="AA764" s="3">
        <v>0.105</v>
      </c>
      <c r="AB764" s="3">
        <v>0.38200000000000001</v>
      </c>
      <c r="AC764" s="3">
        <v>0.39100000000000001</v>
      </c>
      <c r="AD764" s="1" t="s">
        <v>89</v>
      </c>
      <c r="AE764" s="5">
        <f t="shared" si="142"/>
        <v>3</v>
      </c>
      <c r="AF764" s="5">
        <f t="shared" si="143"/>
        <v>7</v>
      </c>
      <c r="AG764">
        <v>123</v>
      </c>
      <c r="AH764">
        <v>1</v>
      </c>
      <c r="AI764">
        <v>1</v>
      </c>
      <c r="AJ764">
        <v>66</v>
      </c>
      <c r="AK764">
        <f t="shared" si="135"/>
        <v>57</v>
      </c>
      <c r="AL764">
        <v>48</v>
      </c>
      <c r="AM764">
        <v>18</v>
      </c>
      <c r="AN764">
        <v>6</v>
      </c>
      <c r="AO764" s="1" t="s">
        <v>442</v>
      </c>
    </row>
    <row r="765" spans="1:41" x14ac:dyDescent="0.35">
      <c r="A765" s="2">
        <v>40763</v>
      </c>
      <c r="B765" t="s">
        <v>590</v>
      </c>
      <c r="C765">
        <v>3</v>
      </c>
      <c r="D765" t="s">
        <v>35</v>
      </c>
      <c r="E765" t="s">
        <v>54</v>
      </c>
      <c r="F765">
        <v>1</v>
      </c>
      <c r="G765">
        <v>30</v>
      </c>
      <c r="H765">
        <v>1</v>
      </c>
      <c r="I765">
        <v>1</v>
      </c>
      <c r="K765" t="s">
        <v>37</v>
      </c>
      <c r="L765" t="s">
        <v>993</v>
      </c>
      <c r="M765" s="1" t="s">
        <v>492</v>
      </c>
      <c r="N765">
        <v>1.25</v>
      </c>
      <c r="O765" s="3">
        <v>3.3000000000000002E-2</v>
      </c>
      <c r="P765" s="3">
        <v>0.05</v>
      </c>
      <c r="Q765" s="3">
        <v>0.63300000000000001</v>
      </c>
      <c r="R765" s="3">
        <v>0.52600000000000002</v>
      </c>
      <c r="S765" s="3">
        <v>0.54500000000000004</v>
      </c>
      <c r="T765" s="1" t="s">
        <v>52</v>
      </c>
      <c r="U765" s="5">
        <f t="shared" si="133"/>
        <v>4</v>
      </c>
      <c r="V765" s="5">
        <f t="shared" si="134"/>
        <v>8</v>
      </c>
      <c r="W765" s="5">
        <f t="shared" si="140"/>
        <v>4</v>
      </c>
      <c r="X765" s="5">
        <f t="shared" si="141"/>
        <v>8</v>
      </c>
      <c r="Y765" s="3">
        <v>0.55900000000000005</v>
      </c>
      <c r="Z765" s="3">
        <v>0.58199999999999996</v>
      </c>
      <c r="AA765" s="3">
        <v>1.4999999999999999E-2</v>
      </c>
      <c r="AB765" s="3">
        <v>0.52900000000000003</v>
      </c>
      <c r="AC765" s="3">
        <v>0.75</v>
      </c>
      <c r="AD765" s="1" t="s">
        <v>599</v>
      </c>
      <c r="AE765" s="5">
        <f t="shared" si="142"/>
        <v>7</v>
      </c>
      <c r="AF765" s="5">
        <f t="shared" si="143"/>
        <v>14</v>
      </c>
      <c r="AG765">
        <v>127</v>
      </c>
      <c r="AH765">
        <v>2</v>
      </c>
      <c r="AI765">
        <v>3</v>
      </c>
      <c r="AJ765">
        <v>60</v>
      </c>
      <c r="AK765">
        <f t="shared" si="135"/>
        <v>67</v>
      </c>
      <c r="AL765">
        <v>38</v>
      </c>
      <c r="AM765">
        <v>22</v>
      </c>
      <c r="AN765">
        <v>1</v>
      </c>
      <c r="AO765" s="1" t="s">
        <v>152</v>
      </c>
    </row>
    <row r="766" spans="1:41" x14ac:dyDescent="0.35">
      <c r="A766" s="2">
        <v>40714</v>
      </c>
      <c r="B766" t="s">
        <v>103</v>
      </c>
      <c r="C766">
        <v>5</v>
      </c>
      <c r="D766" t="s">
        <v>104</v>
      </c>
      <c r="E766" t="s">
        <v>61</v>
      </c>
      <c r="F766">
        <v>2</v>
      </c>
      <c r="G766">
        <v>1</v>
      </c>
      <c r="H766">
        <v>1</v>
      </c>
      <c r="I766">
        <v>2</v>
      </c>
      <c r="J766">
        <v>1</v>
      </c>
      <c r="K766" t="s">
        <v>37</v>
      </c>
      <c r="L766" t="s">
        <v>140</v>
      </c>
      <c r="M766" s="1" t="s">
        <v>1066</v>
      </c>
      <c r="N766">
        <v>1.1599999999999999</v>
      </c>
      <c r="O766" s="3">
        <v>7.3999999999999996E-2</v>
      </c>
      <c r="P766" s="3">
        <v>1.0999999999999999E-2</v>
      </c>
      <c r="Q766" s="3">
        <v>0.72599999999999998</v>
      </c>
      <c r="R766" s="3">
        <v>0.72499999999999998</v>
      </c>
      <c r="S766" s="3">
        <v>0.53800000000000003</v>
      </c>
      <c r="T766" s="1" t="s">
        <v>222</v>
      </c>
      <c r="U766" s="5">
        <f t="shared" si="133"/>
        <v>3</v>
      </c>
      <c r="V766" s="5">
        <f t="shared" si="134"/>
        <v>6</v>
      </c>
      <c r="W766" s="5">
        <f t="shared" si="140"/>
        <v>3</v>
      </c>
      <c r="X766" s="5">
        <f t="shared" si="141"/>
        <v>6</v>
      </c>
      <c r="Y766" s="3">
        <v>0.53700000000000003</v>
      </c>
      <c r="Z766" s="3">
        <v>0.378</v>
      </c>
      <c r="AA766" s="3">
        <v>6.0999999999999999E-2</v>
      </c>
      <c r="AB766" s="3">
        <v>0.32800000000000001</v>
      </c>
      <c r="AC766" s="3">
        <v>0.55600000000000005</v>
      </c>
      <c r="AD766" s="1" t="s">
        <v>107</v>
      </c>
      <c r="AE766" s="5">
        <f t="shared" si="142"/>
        <v>5</v>
      </c>
      <c r="AF766" s="5">
        <f t="shared" si="143"/>
        <v>6</v>
      </c>
      <c r="AG766">
        <v>177</v>
      </c>
      <c r="AH766">
        <v>7</v>
      </c>
      <c r="AI766">
        <v>1</v>
      </c>
      <c r="AJ766">
        <v>95</v>
      </c>
      <c r="AK766">
        <f t="shared" si="135"/>
        <v>82</v>
      </c>
      <c r="AL766">
        <v>69</v>
      </c>
      <c r="AM766">
        <v>26</v>
      </c>
      <c r="AN766">
        <v>5</v>
      </c>
      <c r="AO766" s="1" t="s">
        <v>230</v>
      </c>
    </row>
    <row r="767" spans="1:41" x14ac:dyDescent="0.35">
      <c r="A767" s="2">
        <v>40714</v>
      </c>
      <c r="B767" t="s">
        <v>103</v>
      </c>
      <c r="C767">
        <v>5</v>
      </c>
      <c r="D767" t="s">
        <v>104</v>
      </c>
      <c r="E767" t="s">
        <v>36</v>
      </c>
      <c r="F767">
        <v>2</v>
      </c>
      <c r="G767">
        <v>19</v>
      </c>
      <c r="H767">
        <v>1</v>
      </c>
      <c r="I767">
        <v>2</v>
      </c>
      <c r="J767">
        <v>12</v>
      </c>
      <c r="K767" t="s">
        <v>37</v>
      </c>
      <c r="L767" t="s">
        <v>548</v>
      </c>
      <c r="M767" s="1" t="s">
        <v>1067</v>
      </c>
      <c r="N767">
        <v>1.51</v>
      </c>
      <c r="O767" s="3">
        <v>4.2000000000000003E-2</v>
      </c>
      <c r="P767" s="3">
        <v>8.0000000000000002E-3</v>
      </c>
      <c r="Q767" s="3">
        <v>0.65800000000000003</v>
      </c>
      <c r="R767" s="3">
        <v>0.77200000000000002</v>
      </c>
      <c r="S767" s="3">
        <v>0.68300000000000005</v>
      </c>
      <c r="T767" s="1" t="s">
        <v>63</v>
      </c>
      <c r="U767" s="5">
        <f t="shared" si="133"/>
        <v>2</v>
      </c>
      <c r="V767" s="5">
        <f t="shared" si="134"/>
        <v>5</v>
      </c>
      <c r="W767" s="5">
        <f t="shared" si="140"/>
        <v>2</v>
      </c>
      <c r="X767" s="5">
        <f t="shared" si="141"/>
        <v>5</v>
      </c>
      <c r="Y767" s="3">
        <v>0.55700000000000005</v>
      </c>
      <c r="Z767" s="3">
        <v>0.39100000000000001</v>
      </c>
      <c r="AA767" s="3">
        <v>0.09</v>
      </c>
      <c r="AB767" s="3">
        <v>0.32200000000000001</v>
      </c>
      <c r="AC767" s="3">
        <v>0.53500000000000003</v>
      </c>
      <c r="AD767" s="1" t="s">
        <v>183</v>
      </c>
      <c r="AE767" s="5">
        <f t="shared" si="142"/>
        <v>6</v>
      </c>
      <c r="AF767" s="5">
        <f t="shared" si="143"/>
        <v>12</v>
      </c>
      <c r="AG767">
        <v>253</v>
      </c>
      <c r="AH767">
        <v>5</v>
      </c>
      <c r="AI767">
        <v>1</v>
      </c>
      <c r="AJ767">
        <v>120</v>
      </c>
      <c r="AK767">
        <f t="shared" si="135"/>
        <v>133</v>
      </c>
      <c r="AL767">
        <v>79</v>
      </c>
      <c r="AM767">
        <v>41</v>
      </c>
      <c r="AN767">
        <v>12</v>
      </c>
      <c r="AO767" s="1" t="s">
        <v>1068</v>
      </c>
    </row>
    <row r="768" spans="1:41" x14ac:dyDescent="0.35">
      <c r="A768" s="2">
        <v>40714</v>
      </c>
      <c r="B768" t="s">
        <v>103</v>
      </c>
      <c r="C768">
        <v>5</v>
      </c>
      <c r="D768" t="s">
        <v>104</v>
      </c>
      <c r="E768" t="s">
        <v>43</v>
      </c>
      <c r="F768">
        <v>2</v>
      </c>
      <c r="G768">
        <v>158</v>
      </c>
      <c r="H768">
        <v>1</v>
      </c>
      <c r="I768">
        <v>2</v>
      </c>
      <c r="J768" t="s">
        <v>203</v>
      </c>
      <c r="K768" t="s">
        <v>37</v>
      </c>
      <c r="L768" t="s">
        <v>534</v>
      </c>
      <c r="M768" s="1" t="s">
        <v>1069</v>
      </c>
      <c r="N768">
        <v>1.25</v>
      </c>
      <c r="O768" s="3">
        <v>0.128</v>
      </c>
      <c r="P768" s="3">
        <v>3.6999999999999998E-2</v>
      </c>
      <c r="Q768" s="3">
        <v>0.63300000000000001</v>
      </c>
      <c r="R768" s="3">
        <v>0.78300000000000003</v>
      </c>
      <c r="S768" s="3">
        <v>0.45</v>
      </c>
      <c r="T768" s="1" t="s">
        <v>63</v>
      </c>
      <c r="U768" s="5">
        <f t="shared" si="133"/>
        <v>2</v>
      </c>
      <c r="V768" s="5">
        <f t="shared" si="134"/>
        <v>5</v>
      </c>
      <c r="W768" s="5">
        <f t="shared" si="140"/>
        <v>2</v>
      </c>
      <c r="X768" s="5">
        <f t="shared" si="141"/>
        <v>5</v>
      </c>
      <c r="Y768" s="3">
        <v>0.52600000000000002</v>
      </c>
      <c r="Z768" s="3">
        <v>0.42399999999999999</v>
      </c>
      <c r="AA768" s="3">
        <v>4.9000000000000002E-2</v>
      </c>
      <c r="AB768" s="3">
        <v>0.372</v>
      </c>
      <c r="AC768" s="3">
        <v>0.52</v>
      </c>
      <c r="AD768" s="1" t="s">
        <v>118</v>
      </c>
      <c r="AE768" s="5">
        <f t="shared" si="142"/>
        <v>6</v>
      </c>
      <c r="AF768" s="5">
        <f t="shared" si="143"/>
        <v>15</v>
      </c>
      <c r="AG768">
        <v>253</v>
      </c>
      <c r="AH768">
        <v>14</v>
      </c>
      <c r="AI768">
        <v>4</v>
      </c>
      <c r="AJ768">
        <v>109</v>
      </c>
      <c r="AK768">
        <f t="shared" si="135"/>
        <v>144</v>
      </c>
      <c r="AL768">
        <v>69</v>
      </c>
      <c r="AM768">
        <v>40</v>
      </c>
      <c r="AN768">
        <v>7</v>
      </c>
      <c r="AO768" s="1" t="s">
        <v>379</v>
      </c>
    </row>
    <row r="769" spans="1:41" x14ac:dyDescent="0.35">
      <c r="A769" s="2">
        <v>40714</v>
      </c>
      <c r="B769" t="s">
        <v>103</v>
      </c>
      <c r="C769">
        <v>5</v>
      </c>
      <c r="D769" t="s">
        <v>104</v>
      </c>
      <c r="E769" t="s">
        <v>49</v>
      </c>
      <c r="F769">
        <v>2</v>
      </c>
      <c r="G769">
        <v>35</v>
      </c>
      <c r="H769">
        <v>1</v>
      </c>
      <c r="I769">
        <v>2</v>
      </c>
      <c r="J769">
        <v>19</v>
      </c>
      <c r="K769" t="s">
        <v>37</v>
      </c>
      <c r="L769" t="s">
        <v>1070</v>
      </c>
      <c r="M769" s="1" t="s">
        <v>293</v>
      </c>
      <c r="N769">
        <v>2.13</v>
      </c>
      <c r="O769" s="3">
        <v>0.125</v>
      </c>
      <c r="P769" s="3">
        <v>1.4E-2</v>
      </c>
      <c r="Q769" s="3">
        <v>0.69399999999999995</v>
      </c>
      <c r="R769" s="3">
        <v>0.84</v>
      </c>
      <c r="S769" s="3">
        <v>0.72699999999999998</v>
      </c>
      <c r="T769" s="1" t="s">
        <v>57</v>
      </c>
      <c r="U769" s="5">
        <f t="shared" si="133"/>
        <v>0</v>
      </c>
      <c r="V769" s="5">
        <f t="shared" si="134"/>
        <v>0</v>
      </c>
      <c r="W769" s="5">
        <f t="shared" si="140"/>
        <v>0</v>
      </c>
      <c r="X769" s="5">
        <f t="shared" si="141"/>
        <v>0</v>
      </c>
      <c r="Y769" s="3">
        <v>0.59699999999999998</v>
      </c>
      <c r="Z769" s="3">
        <v>0.41499999999999998</v>
      </c>
      <c r="AA769" s="3">
        <v>9.8000000000000004E-2</v>
      </c>
      <c r="AB769" s="3">
        <v>0.27300000000000002</v>
      </c>
      <c r="AC769" s="3">
        <v>0.57899999999999996</v>
      </c>
      <c r="AD769" s="1" t="s">
        <v>200</v>
      </c>
      <c r="AE769" s="5">
        <f t="shared" si="142"/>
        <v>4</v>
      </c>
      <c r="AF769" s="5">
        <f t="shared" si="143"/>
        <v>11</v>
      </c>
      <c r="AG769">
        <v>154</v>
      </c>
      <c r="AH769">
        <v>9</v>
      </c>
      <c r="AI769">
        <v>1</v>
      </c>
      <c r="AJ769">
        <v>72</v>
      </c>
      <c r="AK769">
        <f t="shared" si="135"/>
        <v>82</v>
      </c>
      <c r="AL769">
        <v>50</v>
      </c>
      <c r="AM769">
        <v>22</v>
      </c>
      <c r="AN769">
        <v>8</v>
      </c>
      <c r="AO769" s="1" t="s">
        <v>294</v>
      </c>
    </row>
    <row r="770" spans="1:41" x14ac:dyDescent="0.35">
      <c r="A770" s="2">
        <v>40714</v>
      </c>
      <c r="B770" t="s">
        <v>103</v>
      </c>
      <c r="C770">
        <v>5</v>
      </c>
      <c r="D770" t="s">
        <v>104</v>
      </c>
      <c r="E770" t="s">
        <v>54</v>
      </c>
      <c r="F770">
        <v>2</v>
      </c>
      <c r="G770">
        <v>30</v>
      </c>
      <c r="H770">
        <v>1</v>
      </c>
      <c r="I770">
        <v>2</v>
      </c>
      <c r="J770">
        <v>32</v>
      </c>
      <c r="K770" t="s">
        <v>37</v>
      </c>
      <c r="L770" t="s">
        <v>820</v>
      </c>
      <c r="M770" s="1" t="s">
        <v>1071</v>
      </c>
      <c r="N770">
        <v>1.17</v>
      </c>
      <c r="O770" s="3">
        <v>8.2000000000000003E-2</v>
      </c>
      <c r="P770" s="3">
        <v>3.3000000000000002E-2</v>
      </c>
      <c r="Q770" s="3">
        <v>0.65600000000000003</v>
      </c>
      <c r="R770" s="3">
        <v>0.75</v>
      </c>
      <c r="S770" s="3">
        <v>0.57099999999999995</v>
      </c>
      <c r="T770" s="1" t="s">
        <v>76</v>
      </c>
      <c r="U770" s="5">
        <f t="shared" si="133"/>
        <v>4</v>
      </c>
      <c r="V770" s="5">
        <f t="shared" si="134"/>
        <v>5</v>
      </c>
      <c r="W770" s="5">
        <f t="shared" si="140"/>
        <v>4</v>
      </c>
      <c r="X770" s="5">
        <f t="shared" si="141"/>
        <v>5</v>
      </c>
      <c r="Y770" s="3">
        <v>0.52</v>
      </c>
      <c r="Z770" s="3">
        <v>0.36399999999999999</v>
      </c>
      <c r="AA770" s="3">
        <v>0.106</v>
      </c>
      <c r="AB770" s="3">
        <v>0.27100000000000002</v>
      </c>
      <c r="AC770" s="3">
        <v>0.46800000000000003</v>
      </c>
      <c r="AD770" s="1" t="s">
        <v>353</v>
      </c>
      <c r="AE770" s="5">
        <f t="shared" si="142"/>
        <v>3</v>
      </c>
      <c r="AF770" s="5">
        <f t="shared" si="143"/>
        <v>11</v>
      </c>
      <c r="AG770">
        <v>254</v>
      </c>
      <c r="AH770">
        <v>10</v>
      </c>
      <c r="AI770">
        <v>4</v>
      </c>
      <c r="AJ770">
        <v>122</v>
      </c>
      <c r="AK770">
        <f t="shared" si="135"/>
        <v>132</v>
      </c>
      <c r="AL770">
        <v>80</v>
      </c>
      <c r="AM770">
        <v>42</v>
      </c>
      <c r="AN770">
        <v>14</v>
      </c>
      <c r="AO770" s="1" t="s">
        <v>545</v>
      </c>
    </row>
    <row r="771" spans="1:41" x14ac:dyDescent="0.35">
      <c r="A771" s="2">
        <v>40714</v>
      </c>
      <c r="B771" t="s">
        <v>103</v>
      </c>
      <c r="C771">
        <v>5</v>
      </c>
      <c r="D771" t="s">
        <v>104</v>
      </c>
      <c r="E771" t="s">
        <v>128</v>
      </c>
      <c r="F771">
        <v>2</v>
      </c>
      <c r="G771">
        <v>36</v>
      </c>
      <c r="H771">
        <v>1</v>
      </c>
      <c r="I771">
        <v>2</v>
      </c>
      <c r="K771" t="s">
        <v>37</v>
      </c>
      <c r="L771" t="s">
        <v>292</v>
      </c>
      <c r="M771" s="1" t="s">
        <v>348</v>
      </c>
      <c r="N771">
        <v>1.48</v>
      </c>
      <c r="O771" s="3">
        <v>0.08</v>
      </c>
      <c r="P771" s="3">
        <v>4.5999999999999999E-2</v>
      </c>
      <c r="Q771" s="3">
        <v>0.73599999999999999</v>
      </c>
      <c r="R771" s="3">
        <v>0.75</v>
      </c>
      <c r="S771" s="3">
        <v>0.52200000000000002</v>
      </c>
      <c r="T771" s="1" t="s">
        <v>107</v>
      </c>
      <c r="U771" s="5">
        <f t="shared" ref="U771:U834" si="144">IFERROR(_xlfn.NUMBERVALUE(LEFT(T771, FIND( "/", T771) - 1)),0)</f>
        <v>5</v>
      </c>
      <c r="V771" s="5">
        <f t="shared" ref="V771:V834" si="145">IFERROR(_xlfn.NUMBERVALUE(RIGHT(T771, LEN(T771) - FIND("/",T771))),0)</f>
        <v>6</v>
      </c>
      <c r="W771" s="5">
        <f t="shared" si="140"/>
        <v>5</v>
      </c>
      <c r="X771" s="5">
        <f t="shared" si="141"/>
        <v>6</v>
      </c>
      <c r="Y771" s="3">
        <v>0.58499999999999996</v>
      </c>
      <c r="Z771" s="3">
        <v>0.45800000000000002</v>
      </c>
      <c r="AA771" s="3">
        <v>0.111</v>
      </c>
      <c r="AB771" s="3">
        <v>0.4</v>
      </c>
      <c r="AC771" s="3">
        <v>0.59099999999999997</v>
      </c>
      <c r="AD771" s="1" t="s">
        <v>117</v>
      </c>
      <c r="AE771" s="5">
        <f t="shared" si="142"/>
        <v>5</v>
      </c>
      <c r="AF771" s="5">
        <f t="shared" si="143"/>
        <v>9</v>
      </c>
      <c r="AG771">
        <v>159</v>
      </c>
      <c r="AH771">
        <v>7</v>
      </c>
      <c r="AI771">
        <v>4</v>
      </c>
      <c r="AJ771">
        <v>87</v>
      </c>
      <c r="AK771">
        <f t="shared" ref="AK771:AK834" si="146">AG771-AJ771</f>
        <v>72</v>
      </c>
      <c r="AL771">
        <v>64</v>
      </c>
      <c r="AM771">
        <v>23</v>
      </c>
      <c r="AN771">
        <v>8</v>
      </c>
      <c r="AO771" s="1" t="s">
        <v>900</v>
      </c>
    </row>
    <row r="772" spans="1:41" x14ac:dyDescent="0.35">
      <c r="A772" s="2">
        <v>40714</v>
      </c>
      <c r="B772" t="s">
        <v>103</v>
      </c>
      <c r="C772">
        <v>5</v>
      </c>
      <c r="D772" t="s">
        <v>104</v>
      </c>
      <c r="E772" t="s">
        <v>133</v>
      </c>
      <c r="F772">
        <v>2</v>
      </c>
      <c r="G772">
        <v>54</v>
      </c>
      <c r="H772">
        <v>1</v>
      </c>
      <c r="I772">
        <v>2</v>
      </c>
      <c r="K772" t="s">
        <v>37</v>
      </c>
      <c r="L772" t="s">
        <v>357</v>
      </c>
      <c r="M772" s="1" t="s">
        <v>734</v>
      </c>
      <c r="N772">
        <v>2.74</v>
      </c>
      <c r="O772" s="3">
        <v>0.14799999999999999</v>
      </c>
      <c r="P772" s="3">
        <v>1.6E-2</v>
      </c>
      <c r="Q772" s="3">
        <v>0.73799999999999999</v>
      </c>
      <c r="R772" s="3">
        <v>0.84399999999999997</v>
      </c>
      <c r="S772" s="3">
        <v>0.75</v>
      </c>
      <c r="T772" s="1" t="s">
        <v>84</v>
      </c>
      <c r="U772" s="5">
        <f t="shared" si="144"/>
        <v>1</v>
      </c>
      <c r="V772" s="5">
        <f t="shared" si="145"/>
        <v>1</v>
      </c>
      <c r="W772" s="5">
        <f t="shared" si="140"/>
        <v>1</v>
      </c>
      <c r="X772" s="5">
        <f t="shared" si="141"/>
        <v>1</v>
      </c>
      <c r="Y772" s="3">
        <v>0.64</v>
      </c>
      <c r="Z772" s="3">
        <v>0.49299999999999999</v>
      </c>
      <c r="AA772" s="3">
        <v>0.12</v>
      </c>
      <c r="AB772" s="3">
        <v>0.318</v>
      </c>
      <c r="AC772" s="3">
        <v>0.74199999999999999</v>
      </c>
      <c r="AD772" s="1" t="s">
        <v>267</v>
      </c>
      <c r="AE772" s="5">
        <f t="shared" si="142"/>
        <v>6</v>
      </c>
      <c r="AF772" s="5">
        <f t="shared" si="143"/>
        <v>10</v>
      </c>
      <c r="AG772">
        <v>136</v>
      </c>
      <c r="AH772">
        <v>9</v>
      </c>
      <c r="AI772">
        <v>1</v>
      </c>
      <c r="AJ772">
        <v>61</v>
      </c>
      <c r="AK772">
        <f t="shared" si="146"/>
        <v>75</v>
      </c>
      <c r="AL772">
        <v>45</v>
      </c>
      <c r="AM772">
        <v>16</v>
      </c>
      <c r="AN772">
        <v>9</v>
      </c>
      <c r="AO772" s="1" t="s">
        <v>558</v>
      </c>
    </row>
    <row r="773" spans="1:41" x14ac:dyDescent="0.35">
      <c r="A773" s="2">
        <v>40685</v>
      </c>
      <c r="B773" t="s">
        <v>138</v>
      </c>
      <c r="C773">
        <v>5</v>
      </c>
      <c r="D773" t="s">
        <v>139</v>
      </c>
      <c r="E773" t="s">
        <v>36</v>
      </c>
      <c r="F773">
        <v>2</v>
      </c>
      <c r="G773">
        <v>3</v>
      </c>
      <c r="H773">
        <v>0</v>
      </c>
      <c r="I773">
        <v>2</v>
      </c>
      <c r="J773">
        <v>3</v>
      </c>
      <c r="K773" t="s">
        <v>435</v>
      </c>
      <c r="L773" t="s">
        <v>37</v>
      </c>
      <c r="M773" s="1" t="s">
        <v>1072</v>
      </c>
      <c r="N773">
        <v>0.82</v>
      </c>
      <c r="O773" s="3">
        <v>4.2000000000000003E-2</v>
      </c>
      <c r="P773" s="3">
        <v>1.2E-2</v>
      </c>
      <c r="Q773" s="3">
        <v>0.66700000000000004</v>
      </c>
      <c r="R773" s="3">
        <v>0.59799999999999998</v>
      </c>
      <c r="S773" s="3">
        <v>0.60699999999999998</v>
      </c>
      <c r="T773" s="1" t="s">
        <v>1073</v>
      </c>
      <c r="U773" s="5">
        <f t="shared" si="144"/>
        <v>21</v>
      </c>
      <c r="V773" s="5">
        <f t="shared" si="145"/>
        <v>25</v>
      </c>
      <c r="W773" s="5">
        <f t="shared" si="140"/>
        <v>21</v>
      </c>
      <c r="X773" s="5">
        <f t="shared" si="141"/>
        <v>25</v>
      </c>
      <c r="Y773" s="3">
        <v>0.47599999999999998</v>
      </c>
      <c r="Z773" s="3">
        <v>0.32600000000000001</v>
      </c>
      <c r="AA773" s="3">
        <v>0.128</v>
      </c>
      <c r="AB773" s="3">
        <v>0.23100000000000001</v>
      </c>
      <c r="AC773" s="3">
        <v>0.5</v>
      </c>
      <c r="AD773" s="1" t="s">
        <v>520</v>
      </c>
      <c r="AE773" s="5">
        <f t="shared" si="142"/>
        <v>4</v>
      </c>
      <c r="AF773" s="5">
        <f t="shared" si="143"/>
        <v>13</v>
      </c>
      <c r="AG773">
        <v>309</v>
      </c>
      <c r="AH773">
        <v>7</v>
      </c>
      <c r="AI773">
        <v>2</v>
      </c>
      <c r="AJ773">
        <v>168</v>
      </c>
      <c r="AK773">
        <f t="shared" si="146"/>
        <v>141</v>
      </c>
      <c r="AL773">
        <v>112</v>
      </c>
      <c r="AM773">
        <v>56</v>
      </c>
      <c r="AN773">
        <v>18</v>
      </c>
      <c r="AO773" s="1" t="s">
        <v>830</v>
      </c>
    </row>
    <row r="774" spans="1:41" x14ac:dyDescent="0.35">
      <c r="A774" s="2">
        <v>40685</v>
      </c>
      <c r="B774" t="s">
        <v>138</v>
      </c>
      <c r="C774">
        <v>5</v>
      </c>
      <c r="D774" t="s">
        <v>139</v>
      </c>
      <c r="E774" t="s">
        <v>43</v>
      </c>
      <c r="F774">
        <v>2</v>
      </c>
      <c r="G774">
        <v>49</v>
      </c>
      <c r="H774">
        <v>1</v>
      </c>
      <c r="I774">
        <v>2</v>
      </c>
      <c r="K774" t="s">
        <v>37</v>
      </c>
      <c r="L774" t="s">
        <v>703</v>
      </c>
      <c r="M774" s="1" t="s">
        <v>176</v>
      </c>
      <c r="U774" s="5">
        <f t="shared" si="144"/>
        <v>0</v>
      </c>
      <c r="V774" s="5">
        <f t="shared" si="145"/>
        <v>0</v>
      </c>
      <c r="AK774">
        <f t="shared" si="146"/>
        <v>0</v>
      </c>
    </row>
    <row r="775" spans="1:41" x14ac:dyDescent="0.35">
      <c r="A775" s="2">
        <v>40685</v>
      </c>
      <c r="B775" t="s">
        <v>138</v>
      </c>
      <c r="C775">
        <v>5</v>
      </c>
      <c r="D775" t="s">
        <v>139</v>
      </c>
      <c r="E775" t="s">
        <v>49</v>
      </c>
      <c r="F775">
        <v>2</v>
      </c>
      <c r="G775">
        <v>16</v>
      </c>
      <c r="H775">
        <v>1</v>
      </c>
      <c r="I775">
        <v>2</v>
      </c>
      <c r="J775">
        <v>13</v>
      </c>
      <c r="K775" t="s">
        <v>37</v>
      </c>
      <c r="L775" t="s">
        <v>578</v>
      </c>
      <c r="M775" s="1" t="s">
        <v>1074</v>
      </c>
      <c r="N775">
        <v>2.44</v>
      </c>
      <c r="O775" s="3">
        <v>0.114</v>
      </c>
      <c r="P775" s="3">
        <v>0</v>
      </c>
      <c r="Q775" s="3">
        <v>0.7</v>
      </c>
      <c r="R775" s="3">
        <v>0.89800000000000002</v>
      </c>
      <c r="S775" s="3">
        <v>0.66700000000000004</v>
      </c>
      <c r="T775" s="1" t="s">
        <v>179</v>
      </c>
      <c r="U775" s="5">
        <f t="shared" si="144"/>
        <v>3</v>
      </c>
      <c r="V775" s="5">
        <f t="shared" si="145"/>
        <v>3</v>
      </c>
      <c r="W775" s="5">
        <f t="shared" ref="W775:W789" si="147">_xlfn.NUMBERVALUE(LEFT(T775, FIND( "/", T775) - 1))</f>
        <v>3</v>
      </c>
      <c r="X775" s="5">
        <f t="shared" ref="X775:X789" si="148">_xlfn.NUMBERVALUE(RIGHT(T775, LEN(T775) - FIND( "/", T775)))</f>
        <v>3</v>
      </c>
      <c r="Y775" s="3">
        <v>0.60299999999999998</v>
      </c>
      <c r="Z775" s="3">
        <v>0.41899999999999998</v>
      </c>
      <c r="AA775" s="3">
        <v>7.0000000000000007E-2</v>
      </c>
      <c r="AB775" s="3">
        <v>0.34</v>
      </c>
      <c r="AC775" s="3">
        <v>0.54500000000000004</v>
      </c>
      <c r="AD775" s="1" t="s">
        <v>52</v>
      </c>
      <c r="AE775" s="5">
        <f t="shared" ref="AE775:AE789" si="149">_xlfn.NUMBERVALUE(LEFT(AD775, FIND( "/", AD775) - 1))</f>
        <v>4</v>
      </c>
      <c r="AF775" s="5">
        <f t="shared" ref="AF775:AF789" si="150">_xlfn.NUMBERVALUE(RIGHT(AD775, LEN(AD775) - FIND( "/", AD775)))</f>
        <v>8</v>
      </c>
      <c r="AG775">
        <v>156</v>
      </c>
      <c r="AH775">
        <v>8</v>
      </c>
      <c r="AI775">
        <v>0</v>
      </c>
      <c r="AJ775">
        <v>70</v>
      </c>
      <c r="AK775">
        <f t="shared" si="146"/>
        <v>86</v>
      </c>
      <c r="AL775">
        <v>49</v>
      </c>
      <c r="AM775">
        <v>21</v>
      </c>
      <c r="AN775">
        <v>6</v>
      </c>
      <c r="AO775" s="1" t="s">
        <v>68</v>
      </c>
    </row>
    <row r="776" spans="1:41" x14ac:dyDescent="0.35">
      <c r="A776" s="2">
        <v>40685</v>
      </c>
      <c r="B776" t="s">
        <v>138</v>
      </c>
      <c r="C776">
        <v>5</v>
      </c>
      <c r="D776" t="s">
        <v>139</v>
      </c>
      <c r="E776" t="s">
        <v>54</v>
      </c>
      <c r="F776">
        <v>2</v>
      </c>
      <c r="G776">
        <v>26</v>
      </c>
      <c r="H776">
        <v>1</v>
      </c>
      <c r="I776">
        <v>2</v>
      </c>
      <c r="J776">
        <v>25</v>
      </c>
      <c r="K776" t="s">
        <v>37</v>
      </c>
      <c r="L776" t="s">
        <v>517</v>
      </c>
      <c r="M776" s="1" t="s">
        <v>1075</v>
      </c>
      <c r="N776">
        <v>1.54</v>
      </c>
      <c r="O776" s="3">
        <v>6.3E-2</v>
      </c>
      <c r="P776" s="3">
        <v>2.1000000000000001E-2</v>
      </c>
      <c r="Q776" s="3">
        <v>0.59399999999999997</v>
      </c>
      <c r="R776" s="3">
        <v>0.77200000000000002</v>
      </c>
      <c r="S776" s="3">
        <v>0.64100000000000001</v>
      </c>
      <c r="T776" s="1" t="s">
        <v>71</v>
      </c>
      <c r="U776" s="5">
        <f t="shared" si="144"/>
        <v>3</v>
      </c>
      <c r="V776" s="5">
        <f t="shared" si="145"/>
        <v>5</v>
      </c>
      <c r="W776" s="5">
        <f t="shared" si="147"/>
        <v>3</v>
      </c>
      <c r="X776" s="5">
        <f t="shared" si="148"/>
        <v>5</v>
      </c>
      <c r="Y776" s="3">
        <v>0.56499999999999995</v>
      </c>
      <c r="Z776" s="3">
        <v>0.434</v>
      </c>
      <c r="AA776" s="3">
        <v>4.3999999999999997E-2</v>
      </c>
      <c r="AB776" s="3">
        <v>0.34799999999999998</v>
      </c>
      <c r="AC776" s="3">
        <v>0.55300000000000005</v>
      </c>
      <c r="AD776" s="1" t="s">
        <v>288</v>
      </c>
      <c r="AE776" s="5">
        <f t="shared" si="149"/>
        <v>5</v>
      </c>
      <c r="AF776" s="5">
        <f t="shared" si="150"/>
        <v>12</v>
      </c>
      <c r="AG776">
        <v>209</v>
      </c>
      <c r="AH776">
        <v>6</v>
      </c>
      <c r="AI776">
        <v>2</v>
      </c>
      <c r="AJ776">
        <v>96</v>
      </c>
      <c r="AK776">
        <f t="shared" si="146"/>
        <v>113</v>
      </c>
      <c r="AL776">
        <v>57</v>
      </c>
      <c r="AM776">
        <v>39</v>
      </c>
      <c r="AN776">
        <v>5</v>
      </c>
      <c r="AO776" s="1" t="s">
        <v>354</v>
      </c>
    </row>
    <row r="777" spans="1:41" x14ac:dyDescent="0.35">
      <c r="A777" s="2">
        <v>40685</v>
      </c>
      <c r="B777" t="s">
        <v>138</v>
      </c>
      <c r="C777">
        <v>5</v>
      </c>
      <c r="D777" t="s">
        <v>139</v>
      </c>
      <c r="E777" t="s">
        <v>128</v>
      </c>
      <c r="F777">
        <v>2</v>
      </c>
      <c r="G777">
        <v>60</v>
      </c>
      <c r="H777">
        <v>1</v>
      </c>
      <c r="I777">
        <v>2</v>
      </c>
      <c r="K777" t="s">
        <v>37</v>
      </c>
      <c r="L777" t="s">
        <v>883</v>
      </c>
      <c r="M777" s="1" t="s">
        <v>1076</v>
      </c>
      <c r="N777">
        <v>2.74</v>
      </c>
      <c r="O777" s="3">
        <v>3.6999999999999998E-2</v>
      </c>
      <c r="P777" s="3">
        <v>0</v>
      </c>
      <c r="Q777" s="3">
        <v>0.74099999999999999</v>
      </c>
      <c r="R777" s="3">
        <v>0.875</v>
      </c>
      <c r="S777" s="3">
        <v>0.78600000000000003</v>
      </c>
      <c r="T777" s="1" t="s">
        <v>57</v>
      </c>
      <c r="U777" s="5">
        <f t="shared" si="144"/>
        <v>0</v>
      </c>
      <c r="V777" s="5">
        <f t="shared" si="145"/>
        <v>0</v>
      </c>
      <c r="W777" s="5">
        <f t="shared" si="147"/>
        <v>0</v>
      </c>
      <c r="X777" s="5">
        <f t="shared" si="148"/>
        <v>0</v>
      </c>
      <c r="Y777" s="3">
        <v>0.59399999999999997</v>
      </c>
      <c r="Z777" s="3">
        <v>0.40500000000000003</v>
      </c>
      <c r="AA777" s="3">
        <v>4.1000000000000002E-2</v>
      </c>
      <c r="AB777" s="3">
        <v>0.37</v>
      </c>
      <c r="AC777" s="3">
        <v>0.46400000000000002</v>
      </c>
      <c r="AD777" s="1" t="s">
        <v>157</v>
      </c>
      <c r="AE777" s="5">
        <f t="shared" si="149"/>
        <v>3</v>
      </c>
      <c r="AF777" s="5">
        <f t="shared" si="150"/>
        <v>8</v>
      </c>
      <c r="AG777">
        <v>128</v>
      </c>
      <c r="AH777">
        <v>2</v>
      </c>
      <c r="AI777">
        <v>0</v>
      </c>
      <c r="AJ777">
        <v>54</v>
      </c>
      <c r="AK777">
        <f t="shared" si="146"/>
        <v>74</v>
      </c>
      <c r="AL777">
        <v>40</v>
      </c>
      <c r="AM777">
        <v>14</v>
      </c>
      <c r="AN777">
        <v>3</v>
      </c>
      <c r="AO777" s="1" t="s">
        <v>474</v>
      </c>
    </row>
    <row r="778" spans="1:41" x14ac:dyDescent="0.35">
      <c r="A778" s="2">
        <v>40685</v>
      </c>
      <c r="B778" t="s">
        <v>138</v>
      </c>
      <c r="C778">
        <v>5</v>
      </c>
      <c r="D778" t="s">
        <v>139</v>
      </c>
      <c r="E778" t="s">
        <v>133</v>
      </c>
      <c r="F778">
        <v>2</v>
      </c>
      <c r="G778">
        <v>71</v>
      </c>
      <c r="H778">
        <v>1</v>
      </c>
      <c r="I778">
        <v>2</v>
      </c>
      <c r="K778" t="s">
        <v>37</v>
      </c>
      <c r="L778" t="s">
        <v>1077</v>
      </c>
      <c r="M778" s="1" t="s">
        <v>1078</v>
      </c>
      <c r="N778">
        <v>2.8</v>
      </c>
      <c r="O778" s="3">
        <v>0</v>
      </c>
      <c r="P778" s="3">
        <v>3.4000000000000002E-2</v>
      </c>
      <c r="Q778" s="3">
        <v>0.79700000000000004</v>
      </c>
      <c r="R778" s="3">
        <v>0.83</v>
      </c>
      <c r="S778" s="3">
        <v>0.83299999999999996</v>
      </c>
      <c r="T778" s="1" t="s">
        <v>84</v>
      </c>
      <c r="U778" s="5">
        <f t="shared" si="144"/>
        <v>1</v>
      </c>
      <c r="V778" s="5">
        <f t="shared" si="145"/>
        <v>1</v>
      </c>
      <c r="W778" s="5">
        <f t="shared" si="147"/>
        <v>1</v>
      </c>
      <c r="X778" s="5">
        <f t="shared" si="148"/>
        <v>1</v>
      </c>
      <c r="Y778" s="3">
        <v>0.626</v>
      </c>
      <c r="Z778" s="3">
        <v>0.47499999999999998</v>
      </c>
      <c r="AA778" s="3">
        <v>6.3E-2</v>
      </c>
      <c r="AB778" s="3">
        <v>0.38500000000000001</v>
      </c>
      <c r="AC778" s="3">
        <v>0.64300000000000002</v>
      </c>
      <c r="AD778" s="1" t="s">
        <v>677</v>
      </c>
      <c r="AE778" s="5">
        <f t="shared" si="149"/>
        <v>6</v>
      </c>
      <c r="AF778" s="5">
        <f t="shared" si="150"/>
        <v>16</v>
      </c>
      <c r="AG778">
        <v>139</v>
      </c>
      <c r="AH778">
        <v>0</v>
      </c>
      <c r="AI778">
        <v>2</v>
      </c>
      <c r="AJ778">
        <v>59</v>
      </c>
      <c r="AK778">
        <f t="shared" si="146"/>
        <v>80</v>
      </c>
      <c r="AL778">
        <v>47</v>
      </c>
      <c r="AM778">
        <v>12</v>
      </c>
      <c r="AN778">
        <v>5</v>
      </c>
      <c r="AO778" s="1" t="s">
        <v>308</v>
      </c>
    </row>
    <row r="779" spans="1:41" x14ac:dyDescent="0.35">
      <c r="A779" s="2">
        <v>40671</v>
      </c>
      <c r="B779" t="s">
        <v>150</v>
      </c>
      <c r="C779">
        <v>3</v>
      </c>
      <c r="D779" t="s">
        <v>139</v>
      </c>
      <c r="E779" t="s">
        <v>61</v>
      </c>
      <c r="F779">
        <v>2</v>
      </c>
      <c r="G779">
        <v>1</v>
      </c>
      <c r="H779">
        <v>1</v>
      </c>
      <c r="I779">
        <v>2</v>
      </c>
      <c r="J779">
        <v>1</v>
      </c>
      <c r="K779" t="s">
        <v>37</v>
      </c>
      <c r="L779" t="s">
        <v>140</v>
      </c>
      <c r="M779" s="1" t="s">
        <v>537</v>
      </c>
      <c r="N779">
        <v>1.19</v>
      </c>
      <c r="O779" s="3">
        <v>0</v>
      </c>
      <c r="P779" s="3">
        <v>1.6E-2</v>
      </c>
      <c r="Q779" s="3">
        <v>0.754</v>
      </c>
      <c r="R779" s="3">
        <v>0.67400000000000004</v>
      </c>
      <c r="S779" s="3">
        <v>0.46700000000000003</v>
      </c>
      <c r="T779" s="1" t="s">
        <v>67</v>
      </c>
      <c r="U779" s="5">
        <f t="shared" si="144"/>
        <v>1</v>
      </c>
      <c r="V779" s="5">
        <f t="shared" si="145"/>
        <v>3</v>
      </c>
      <c r="W779" s="5">
        <f t="shared" si="147"/>
        <v>1</v>
      </c>
      <c r="X779" s="5">
        <f t="shared" si="148"/>
        <v>3</v>
      </c>
      <c r="Y779" s="3">
        <v>0.53100000000000003</v>
      </c>
      <c r="Z779" s="3">
        <v>0.44900000000000001</v>
      </c>
      <c r="AA779" s="3">
        <v>2.9000000000000001E-2</v>
      </c>
      <c r="AB779" s="3">
        <v>0.32700000000000001</v>
      </c>
      <c r="AC779" s="3">
        <v>0.75</v>
      </c>
      <c r="AD779" s="1" t="s">
        <v>200</v>
      </c>
      <c r="AE779" s="5">
        <f t="shared" si="149"/>
        <v>4</v>
      </c>
      <c r="AF779" s="5">
        <f t="shared" si="150"/>
        <v>11</v>
      </c>
      <c r="AG779">
        <v>130</v>
      </c>
      <c r="AH779">
        <v>0</v>
      </c>
      <c r="AI779">
        <v>1</v>
      </c>
      <c r="AJ779">
        <v>61</v>
      </c>
      <c r="AK779">
        <f t="shared" si="146"/>
        <v>69</v>
      </c>
      <c r="AL779">
        <v>46</v>
      </c>
      <c r="AM779">
        <v>15</v>
      </c>
      <c r="AN779">
        <v>2</v>
      </c>
      <c r="AO779" s="1" t="s">
        <v>648</v>
      </c>
    </row>
    <row r="780" spans="1:41" x14ac:dyDescent="0.35">
      <c r="A780" s="2">
        <v>40671</v>
      </c>
      <c r="B780" t="s">
        <v>150</v>
      </c>
      <c r="C780">
        <v>3</v>
      </c>
      <c r="D780" t="s">
        <v>139</v>
      </c>
      <c r="E780" t="s">
        <v>36</v>
      </c>
      <c r="F780">
        <v>2</v>
      </c>
      <c r="G780">
        <v>4</v>
      </c>
      <c r="H780">
        <v>1</v>
      </c>
      <c r="I780">
        <v>2</v>
      </c>
      <c r="J780">
        <v>4</v>
      </c>
      <c r="K780" t="s">
        <v>37</v>
      </c>
      <c r="L780" t="s">
        <v>175</v>
      </c>
      <c r="M780" s="1" t="s">
        <v>1079</v>
      </c>
      <c r="N780">
        <v>1.1599999999999999</v>
      </c>
      <c r="O780" s="3">
        <v>4.2000000000000003E-2</v>
      </c>
      <c r="P780" s="3">
        <v>2.1000000000000001E-2</v>
      </c>
      <c r="Q780" s="3">
        <v>0.68799999999999994</v>
      </c>
      <c r="R780" s="3">
        <v>0.66700000000000004</v>
      </c>
      <c r="S780" s="3">
        <v>0.46700000000000003</v>
      </c>
      <c r="T780" s="1" t="s">
        <v>234</v>
      </c>
      <c r="U780" s="5">
        <f t="shared" si="144"/>
        <v>5</v>
      </c>
      <c r="V780" s="5">
        <f t="shared" si="145"/>
        <v>10</v>
      </c>
      <c r="W780" s="5">
        <f t="shared" si="147"/>
        <v>5</v>
      </c>
      <c r="X780" s="5">
        <f t="shared" si="148"/>
        <v>10</v>
      </c>
      <c r="Y780" s="3">
        <v>0.53100000000000003</v>
      </c>
      <c r="Z780" s="3">
        <v>0.45900000000000002</v>
      </c>
      <c r="AA780" s="3">
        <v>6.0999999999999999E-2</v>
      </c>
      <c r="AB780" s="3">
        <v>0.35499999999999998</v>
      </c>
      <c r="AC780" s="3">
        <v>0.63900000000000001</v>
      </c>
      <c r="AD780" s="1" t="s">
        <v>359</v>
      </c>
      <c r="AE780" s="5">
        <f t="shared" si="149"/>
        <v>6</v>
      </c>
      <c r="AF780" s="5">
        <f t="shared" si="150"/>
        <v>13</v>
      </c>
      <c r="AG780">
        <v>194</v>
      </c>
      <c r="AH780">
        <v>4</v>
      </c>
      <c r="AI780">
        <v>2</v>
      </c>
      <c r="AJ780">
        <v>96</v>
      </c>
      <c r="AK780">
        <f t="shared" si="146"/>
        <v>98</v>
      </c>
      <c r="AL780">
        <v>66</v>
      </c>
      <c r="AM780">
        <v>30</v>
      </c>
      <c r="AN780">
        <v>6</v>
      </c>
      <c r="AO780" s="1" t="s">
        <v>564</v>
      </c>
    </row>
    <row r="781" spans="1:41" x14ac:dyDescent="0.35">
      <c r="A781" s="2">
        <v>40671</v>
      </c>
      <c r="B781" t="s">
        <v>150</v>
      </c>
      <c r="C781">
        <v>3</v>
      </c>
      <c r="D781" t="s">
        <v>139</v>
      </c>
      <c r="E781" t="s">
        <v>43</v>
      </c>
      <c r="F781">
        <v>2</v>
      </c>
      <c r="G781">
        <v>5</v>
      </c>
      <c r="H781">
        <v>1</v>
      </c>
      <c r="I781">
        <v>2</v>
      </c>
      <c r="J781">
        <v>5</v>
      </c>
      <c r="K781" t="s">
        <v>37</v>
      </c>
      <c r="L781" t="s">
        <v>1080</v>
      </c>
      <c r="M781" s="1" t="s">
        <v>519</v>
      </c>
      <c r="N781">
        <v>1.73</v>
      </c>
      <c r="O781" s="3">
        <v>0.08</v>
      </c>
      <c r="P781" s="3">
        <v>0.02</v>
      </c>
      <c r="Q781" s="3">
        <v>0.62</v>
      </c>
      <c r="R781" s="3">
        <v>0.64500000000000002</v>
      </c>
      <c r="S781" s="3">
        <v>0.68400000000000005</v>
      </c>
      <c r="T781" s="1" t="s">
        <v>122</v>
      </c>
      <c r="U781" s="5">
        <f t="shared" si="144"/>
        <v>3</v>
      </c>
      <c r="V781" s="5">
        <f t="shared" si="145"/>
        <v>4</v>
      </c>
      <c r="W781" s="5">
        <f t="shared" si="147"/>
        <v>3</v>
      </c>
      <c r="X781" s="5">
        <f t="shared" si="148"/>
        <v>4</v>
      </c>
      <c r="Y781" s="3">
        <v>0.625</v>
      </c>
      <c r="Z781" s="3">
        <v>0.58699999999999997</v>
      </c>
      <c r="AA781" s="3">
        <v>4.2999999999999997E-2</v>
      </c>
      <c r="AB781" s="3">
        <v>0.46700000000000003</v>
      </c>
      <c r="AC781" s="3">
        <v>0.81299999999999994</v>
      </c>
      <c r="AD781" s="1" t="s">
        <v>117</v>
      </c>
      <c r="AE781" s="5">
        <f t="shared" si="149"/>
        <v>5</v>
      </c>
      <c r="AF781" s="5">
        <f t="shared" si="150"/>
        <v>9</v>
      </c>
      <c r="AG781">
        <v>96</v>
      </c>
      <c r="AH781">
        <v>4</v>
      </c>
      <c r="AI781">
        <v>1</v>
      </c>
      <c r="AJ781">
        <v>50</v>
      </c>
      <c r="AK781">
        <f t="shared" si="146"/>
        <v>46</v>
      </c>
      <c r="AL781">
        <v>31</v>
      </c>
      <c r="AM781">
        <v>19</v>
      </c>
      <c r="AN781">
        <v>2</v>
      </c>
      <c r="AO781" s="1" t="s">
        <v>426</v>
      </c>
    </row>
    <row r="782" spans="1:41" x14ac:dyDescent="0.35">
      <c r="A782" s="2">
        <v>40671</v>
      </c>
      <c r="B782" t="s">
        <v>150</v>
      </c>
      <c r="C782">
        <v>3</v>
      </c>
      <c r="D782" t="s">
        <v>139</v>
      </c>
      <c r="E782" t="s">
        <v>49</v>
      </c>
      <c r="F782">
        <v>2</v>
      </c>
      <c r="G782">
        <v>14</v>
      </c>
      <c r="H782">
        <v>1</v>
      </c>
      <c r="I782">
        <v>2</v>
      </c>
      <c r="J782">
        <v>14</v>
      </c>
      <c r="K782" t="s">
        <v>37</v>
      </c>
      <c r="L782" t="s">
        <v>160</v>
      </c>
      <c r="M782" s="1" t="s">
        <v>51</v>
      </c>
      <c r="N782">
        <v>1.43</v>
      </c>
      <c r="O782" s="3">
        <v>3.3000000000000002E-2</v>
      </c>
      <c r="P782" s="3">
        <v>0</v>
      </c>
      <c r="Q782" s="3">
        <v>0.60699999999999998</v>
      </c>
      <c r="R782" s="3">
        <v>0.73</v>
      </c>
      <c r="S782" s="3">
        <v>0.625</v>
      </c>
      <c r="T782" s="1" t="s">
        <v>314</v>
      </c>
      <c r="U782" s="5">
        <f t="shared" si="144"/>
        <v>6</v>
      </c>
      <c r="V782" s="5">
        <f t="shared" si="145"/>
        <v>6</v>
      </c>
      <c r="W782" s="5">
        <f t="shared" si="147"/>
        <v>6</v>
      </c>
      <c r="X782" s="5">
        <f t="shared" si="148"/>
        <v>6</v>
      </c>
      <c r="Y782" s="3">
        <v>0.57299999999999995</v>
      </c>
      <c r="Z782" s="3">
        <v>0.44600000000000001</v>
      </c>
      <c r="AA782" s="3">
        <v>7.0999999999999994E-2</v>
      </c>
      <c r="AB782" s="3">
        <v>0.40899999999999997</v>
      </c>
      <c r="AC782" s="3">
        <v>0.58299999999999996</v>
      </c>
      <c r="AD782" s="1" t="s">
        <v>399</v>
      </c>
      <c r="AE782" s="5">
        <f t="shared" si="149"/>
        <v>3</v>
      </c>
      <c r="AF782" s="5">
        <f t="shared" si="150"/>
        <v>9</v>
      </c>
      <c r="AG782">
        <v>117</v>
      </c>
      <c r="AH782">
        <v>2</v>
      </c>
      <c r="AI782">
        <v>0</v>
      </c>
      <c r="AJ782">
        <v>61</v>
      </c>
      <c r="AK782">
        <f t="shared" si="146"/>
        <v>56</v>
      </c>
      <c r="AL782">
        <v>37</v>
      </c>
      <c r="AM782">
        <v>24</v>
      </c>
      <c r="AN782">
        <v>4</v>
      </c>
      <c r="AO782" s="1" t="s">
        <v>85</v>
      </c>
    </row>
    <row r="783" spans="1:41" x14ac:dyDescent="0.35">
      <c r="A783" s="2">
        <v>40671</v>
      </c>
      <c r="B783" t="s">
        <v>150</v>
      </c>
      <c r="C783">
        <v>3</v>
      </c>
      <c r="D783" t="s">
        <v>139</v>
      </c>
      <c r="E783" t="s">
        <v>54</v>
      </c>
      <c r="F783">
        <v>2</v>
      </c>
      <c r="G783">
        <v>141</v>
      </c>
      <c r="H783">
        <v>1</v>
      </c>
      <c r="I783">
        <v>2</v>
      </c>
      <c r="J783" t="s">
        <v>203</v>
      </c>
      <c r="K783" t="s">
        <v>37</v>
      </c>
      <c r="L783" t="s">
        <v>1044</v>
      </c>
      <c r="M783" s="1" t="s">
        <v>45</v>
      </c>
      <c r="N783">
        <v>2.3199999999999998</v>
      </c>
      <c r="O783" s="3">
        <v>0</v>
      </c>
      <c r="P783" s="3">
        <v>0</v>
      </c>
      <c r="Q783" s="3">
        <v>0.69799999999999995</v>
      </c>
      <c r="R783" s="3">
        <v>0.76700000000000002</v>
      </c>
      <c r="S783" s="3">
        <v>0.76900000000000002</v>
      </c>
      <c r="T783" s="1" t="s">
        <v>57</v>
      </c>
      <c r="U783" s="5">
        <f t="shared" si="144"/>
        <v>0</v>
      </c>
      <c r="V783" s="5">
        <f t="shared" si="145"/>
        <v>0</v>
      </c>
      <c r="W783" s="5">
        <f t="shared" si="147"/>
        <v>0</v>
      </c>
      <c r="X783" s="5">
        <f t="shared" si="148"/>
        <v>0</v>
      </c>
      <c r="Y783" s="3">
        <v>0.64500000000000002</v>
      </c>
      <c r="Z783" s="3">
        <v>0.54</v>
      </c>
      <c r="AA783" s="3">
        <v>0.02</v>
      </c>
      <c r="AB783" s="3">
        <v>0.42399999999999999</v>
      </c>
      <c r="AC783" s="3">
        <v>0.76500000000000001</v>
      </c>
      <c r="AD783" s="1" t="s">
        <v>76</v>
      </c>
      <c r="AE783" s="5">
        <f t="shared" si="149"/>
        <v>4</v>
      </c>
      <c r="AF783" s="5">
        <f t="shared" si="150"/>
        <v>5</v>
      </c>
      <c r="AG783">
        <v>93</v>
      </c>
      <c r="AH783">
        <v>0</v>
      </c>
      <c r="AI783">
        <v>0</v>
      </c>
      <c r="AJ783">
        <v>43</v>
      </c>
      <c r="AK783">
        <f t="shared" si="146"/>
        <v>50</v>
      </c>
      <c r="AL783">
        <v>30</v>
      </c>
      <c r="AM783">
        <v>13</v>
      </c>
      <c r="AN783">
        <v>1</v>
      </c>
      <c r="AO783" s="1" t="s">
        <v>456</v>
      </c>
    </row>
    <row r="784" spans="1:41" x14ac:dyDescent="0.35">
      <c r="A784" s="2">
        <v>40664</v>
      </c>
      <c r="B784" t="s">
        <v>167</v>
      </c>
      <c r="C784">
        <v>3</v>
      </c>
      <c r="D784" t="s">
        <v>139</v>
      </c>
      <c r="E784" t="s">
        <v>61</v>
      </c>
      <c r="F784">
        <v>2</v>
      </c>
      <c r="G784">
        <v>1</v>
      </c>
      <c r="H784">
        <v>1</v>
      </c>
      <c r="I784">
        <v>2</v>
      </c>
      <c r="J784">
        <v>1</v>
      </c>
      <c r="K784" t="s">
        <v>37</v>
      </c>
      <c r="L784" t="s">
        <v>140</v>
      </c>
      <c r="M784" s="1" t="s">
        <v>560</v>
      </c>
      <c r="N784">
        <v>1.3</v>
      </c>
      <c r="O784" s="3">
        <v>5.1999999999999998E-2</v>
      </c>
      <c r="P784" s="3">
        <v>1.7000000000000001E-2</v>
      </c>
      <c r="Q784" s="3">
        <v>0.56899999999999995</v>
      </c>
      <c r="R784" s="3">
        <v>0.69699999999999995</v>
      </c>
      <c r="S784" s="3">
        <v>0.52</v>
      </c>
      <c r="T784" s="1" t="s">
        <v>222</v>
      </c>
      <c r="U784" s="5">
        <f t="shared" si="144"/>
        <v>3</v>
      </c>
      <c r="V784" s="5">
        <f t="shared" si="145"/>
        <v>6</v>
      </c>
      <c r="W784" s="5">
        <f t="shared" si="147"/>
        <v>3</v>
      </c>
      <c r="X784" s="5">
        <f t="shared" si="148"/>
        <v>6</v>
      </c>
      <c r="Y784" s="3">
        <v>0.54900000000000004</v>
      </c>
      <c r="Z784" s="3">
        <v>0.49299999999999999</v>
      </c>
      <c r="AA784" s="3">
        <v>0.04</v>
      </c>
      <c r="AB784" s="3">
        <v>0.442</v>
      </c>
      <c r="AC784" s="3">
        <v>0.60899999999999999</v>
      </c>
      <c r="AD784" s="1" t="s">
        <v>288</v>
      </c>
      <c r="AE784" s="5">
        <f t="shared" si="149"/>
        <v>5</v>
      </c>
      <c r="AF784" s="5">
        <f t="shared" si="150"/>
        <v>12</v>
      </c>
      <c r="AG784">
        <v>133</v>
      </c>
      <c r="AH784">
        <v>3</v>
      </c>
      <c r="AI784">
        <v>1</v>
      </c>
      <c r="AJ784">
        <v>58</v>
      </c>
      <c r="AK784">
        <f t="shared" si="146"/>
        <v>75</v>
      </c>
      <c r="AL784">
        <v>33</v>
      </c>
      <c r="AM784">
        <v>25</v>
      </c>
      <c r="AN784">
        <v>3</v>
      </c>
      <c r="AO784" s="1" t="s">
        <v>190</v>
      </c>
    </row>
    <row r="785" spans="1:41" x14ac:dyDescent="0.35">
      <c r="A785" s="2">
        <v>40664</v>
      </c>
      <c r="B785" t="s">
        <v>167</v>
      </c>
      <c r="C785">
        <v>3</v>
      </c>
      <c r="D785" t="s">
        <v>139</v>
      </c>
      <c r="E785" t="s">
        <v>36</v>
      </c>
      <c r="F785">
        <v>2</v>
      </c>
      <c r="G785">
        <v>36</v>
      </c>
      <c r="H785">
        <v>1</v>
      </c>
      <c r="I785">
        <v>2</v>
      </c>
      <c r="K785" t="s">
        <v>37</v>
      </c>
      <c r="L785" t="s">
        <v>738</v>
      </c>
      <c r="M785" s="1" t="s">
        <v>557</v>
      </c>
      <c r="N785">
        <v>1.1499999999999999</v>
      </c>
      <c r="O785" s="3">
        <v>7.4999999999999997E-2</v>
      </c>
      <c r="P785" s="3">
        <v>1.2999999999999999E-2</v>
      </c>
      <c r="Q785" s="3">
        <v>0.63700000000000001</v>
      </c>
      <c r="R785" s="3">
        <v>0.68600000000000005</v>
      </c>
      <c r="S785" s="3">
        <v>0.621</v>
      </c>
      <c r="T785" s="1" t="s">
        <v>67</v>
      </c>
      <c r="U785" s="5">
        <f t="shared" si="144"/>
        <v>1</v>
      </c>
      <c r="V785" s="5">
        <f t="shared" si="145"/>
        <v>3</v>
      </c>
      <c r="W785" s="5">
        <f t="shared" si="147"/>
        <v>1</v>
      </c>
      <c r="X785" s="5">
        <f t="shared" si="148"/>
        <v>3</v>
      </c>
      <c r="Y785" s="3">
        <v>0.52900000000000003</v>
      </c>
      <c r="Z785" s="3">
        <v>0.38700000000000001</v>
      </c>
      <c r="AA785" s="3">
        <v>6.7000000000000004E-2</v>
      </c>
      <c r="AB785" s="3">
        <v>0.375</v>
      </c>
      <c r="AC785" s="3">
        <v>0.40699999999999997</v>
      </c>
      <c r="AD785" s="1" t="s">
        <v>52</v>
      </c>
      <c r="AE785" s="5">
        <f t="shared" si="149"/>
        <v>4</v>
      </c>
      <c r="AF785" s="5">
        <f t="shared" si="150"/>
        <v>8</v>
      </c>
      <c r="AG785">
        <v>155</v>
      </c>
      <c r="AH785">
        <v>6</v>
      </c>
      <c r="AI785">
        <v>1</v>
      </c>
      <c r="AJ785">
        <v>80</v>
      </c>
      <c r="AK785">
        <f t="shared" si="146"/>
        <v>75</v>
      </c>
      <c r="AL785">
        <v>51</v>
      </c>
      <c r="AM785">
        <v>29</v>
      </c>
      <c r="AN785">
        <v>5</v>
      </c>
      <c r="AO785" s="1" t="s">
        <v>405</v>
      </c>
    </row>
    <row r="786" spans="1:41" x14ac:dyDescent="0.35">
      <c r="A786" s="2">
        <v>40664</v>
      </c>
      <c r="B786" t="s">
        <v>167</v>
      </c>
      <c r="C786">
        <v>3</v>
      </c>
      <c r="D786" t="s">
        <v>139</v>
      </c>
      <c r="E786" t="s">
        <v>43</v>
      </c>
      <c r="F786">
        <v>2</v>
      </c>
      <c r="G786">
        <v>6</v>
      </c>
      <c r="H786">
        <v>1</v>
      </c>
      <c r="I786">
        <v>2</v>
      </c>
      <c r="J786">
        <v>6</v>
      </c>
      <c r="K786" t="s">
        <v>37</v>
      </c>
      <c r="L786" t="s">
        <v>774</v>
      </c>
      <c r="M786" s="1" t="s">
        <v>791</v>
      </c>
      <c r="N786">
        <v>1.28</v>
      </c>
      <c r="O786" s="3">
        <v>7.0999999999999994E-2</v>
      </c>
      <c r="P786" s="3">
        <v>1.2E-2</v>
      </c>
      <c r="Q786" s="3">
        <v>0.65900000000000003</v>
      </c>
      <c r="R786" s="3">
        <v>0.76800000000000002</v>
      </c>
      <c r="S786" s="3">
        <v>0.41399999999999998</v>
      </c>
      <c r="T786" s="1" t="s">
        <v>222</v>
      </c>
      <c r="U786" s="5">
        <f t="shared" si="144"/>
        <v>3</v>
      </c>
      <c r="V786" s="5">
        <f t="shared" si="145"/>
        <v>6</v>
      </c>
      <c r="W786" s="5">
        <f t="shared" si="147"/>
        <v>3</v>
      </c>
      <c r="X786" s="5">
        <f t="shared" si="148"/>
        <v>6</v>
      </c>
      <c r="Y786" s="3">
        <v>0.54500000000000004</v>
      </c>
      <c r="Z786" s="3">
        <v>0.45200000000000001</v>
      </c>
      <c r="AA786" s="3">
        <v>1.0999999999999999E-2</v>
      </c>
      <c r="AB786" s="3">
        <v>0.379</v>
      </c>
      <c r="AC786" s="3">
        <v>0.57099999999999995</v>
      </c>
      <c r="AD786" s="1" t="s">
        <v>47</v>
      </c>
      <c r="AE786" s="5">
        <f t="shared" si="149"/>
        <v>5</v>
      </c>
      <c r="AF786" s="5">
        <f t="shared" si="150"/>
        <v>11</v>
      </c>
      <c r="AG786">
        <v>178</v>
      </c>
      <c r="AH786">
        <v>6</v>
      </c>
      <c r="AI786">
        <v>1</v>
      </c>
      <c r="AJ786">
        <v>85</v>
      </c>
      <c r="AK786">
        <f t="shared" si="146"/>
        <v>93</v>
      </c>
      <c r="AL786">
        <v>56</v>
      </c>
      <c r="AM786">
        <v>29</v>
      </c>
      <c r="AN786">
        <v>1</v>
      </c>
      <c r="AO786" s="1" t="s">
        <v>230</v>
      </c>
    </row>
    <row r="787" spans="1:41" x14ac:dyDescent="0.35">
      <c r="A787" s="2">
        <v>40664</v>
      </c>
      <c r="B787" t="s">
        <v>167</v>
      </c>
      <c r="C787">
        <v>3</v>
      </c>
      <c r="D787" t="s">
        <v>139</v>
      </c>
      <c r="E787" t="s">
        <v>49</v>
      </c>
      <c r="F787">
        <v>2</v>
      </c>
      <c r="G787">
        <v>29</v>
      </c>
      <c r="H787">
        <v>1</v>
      </c>
      <c r="I787">
        <v>2</v>
      </c>
      <c r="K787" t="s">
        <v>37</v>
      </c>
      <c r="L787" t="s">
        <v>842</v>
      </c>
      <c r="M787" s="1" t="s">
        <v>431</v>
      </c>
      <c r="N787">
        <v>8.27</v>
      </c>
      <c r="O787" s="3">
        <v>0.14699999999999999</v>
      </c>
      <c r="P787" s="3">
        <v>2.9000000000000001E-2</v>
      </c>
      <c r="Q787" s="3">
        <v>0.61799999999999999</v>
      </c>
      <c r="R787" s="3">
        <v>1</v>
      </c>
      <c r="S787" s="3">
        <v>0.84599999999999997</v>
      </c>
      <c r="T787" s="1" t="s">
        <v>57</v>
      </c>
      <c r="U787" s="5">
        <f t="shared" si="144"/>
        <v>0</v>
      </c>
      <c r="V787" s="5">
        <f t="shared" si="145"/>
        <v>0</v>
      </c>
      <c r="W787" s="5">
        <f t="shared" si="147"/>
        <v>0</v>
      </c>
      <c r="X787" s="5">
        <f t="shared" si="148"/>
        <v>0</v>
      </c>
      <c r="Y787" s="3">
        <v>0.70399999999999996</v>
      </c>
      <c r="Z787" s="3">
        <v>0.48599999999999999</v>
      </c>
      <c r="AA787" s="3">
        <v>8.1000000000000003E-2</v>
      </c>
      <c r="AB787" s="3">
        <v>0.33300000000000002</v>
      </c>
      <c r="AC787" s="3">
        <v>0.76900000000000002</v>
      </c>
      <c r="AD787" s="1" t="s">
        <v>186</v>
      </c>
      <c r="AE787" s="5">
        <f t="shared" si="149"/>
        <v>4</v>
      </c>
      <c r="AF787" s="5">
        <f t="shared" si="150"/>
        <v>7</v>
      </c>
      <c r="AG787">
        <v>71</v>
      </c>
      <c r="AH787">
        <v>5</v>
      </c>
      <c r="AI787">
        <v>1</v>
      </c>
      <c r="AJ787">
        <v>34</v>
      </c>
      <c r="AK787">
        <f t="shared" si="146"/>
        <v>37</v>
      </c>
      <c r="AL787">
        <v>21</v>
      </c>
      <c r="AM787">
        <v>13</v>
      </c>
      <c r="AN787">
        <v>3</v>
      </c>
      <c r="AO787" s="1" t="s">
        <v>766</v>
      </c>
    </row>
    <row r="788" spans="1:41" x14ac:dyDescent="0.35">
      <c r="A788" s="2">
        <v>40664</v>
      </c>
      <c r="B788" t="s">
        <v>167</v>
      </c>
      <c r="C788">
        <v>3</v>
      </c>
      <c r="D788" t="s">
        <v>139</v>
      </c>
      <c r="E788" t="s">
        <v>54</v>
      </c>
      <c r="F788">
        <v>2</v>
      </c>
      <c r="G788">
        <v>35</v>
      </c>
      <c r="H788">
        <v>1</v>
      </c>
      <c r="I788">
        <v>2</v>
      </c>
      <c r="K788" t="s">
        <v>37</v>
      </c>
      <c r="L788" t="s">
        <v>292</v>
      </c>
      <c r="M788" s="1" t="s">
        <v>62</v>
      </c>
      <c r="N788">
        <v>1.53</v>
      </c>
      <c r="O788" s="3">
        <v>3.5999999999999997E-2</v>
      </c>
      <c r="P788" s="3">
        <v>3.5999999999999997E-2</v>
      </c>
      <c r="Q788" s="3">
        <v>0.70899999999999996</v>
      </c>
      <c r="R788" s="3">
        <v>0.82099999999999995</v>
      </c>
      <c r="S788" s="3">
        <v>0.56299999999999994</v>
      </c>
      <c r="T788" s="1" t="s">
        <v>75</v>
      </c>
      <c r="U788" s="5">
        <f t="shared" si="144"/>
        <v>2</v>
      </c>
      <c r="V788" s="5">
        <f t="shared" si="145"/>
        <v>2</v>
      </c>
      <c r="W788" s="5">
        <f t="shared" si="147"/>
        <v>2</v>
      </c>
      <c r="X788" s="5">
        <f t="shared" si="148"/>
        <v>2</v>
      </c>
      <c r="Y788" s="3">
        <v>0.55500000000000005</v>
      </c>
      <c r="Z788" s="3">
        <v>0.39100000000000001</v>
      </c>
      <c r="AA788" s="3">
        <v>0.109</v>
      </c>
      <c r="AB788" s="3">
        <v>0.28199999999999997</v>
      </c>
      <c r="AC788" s="3">
        <v>0.56000000000000005</v>
      </c>
      <c r="AD788" s="1" t="s">
        <v>41</v>
      </c>
      <c r="AE788" s="5">
        <f t="shared" si="149"/>
        <v>2</v>
      </c>
      <c r="AF788" s="5">
        <f t="shared" si="150"/>
        <v>6</v>
      </c>
      <c r="AG788">
        <v>119</v>
      </c>
      <c r="AH788">
        <v>2</v>
      </c>
      <c r="AI788">
        <v>2</v>
      </c>
      <c r="AJ788">
        <v>55</v>
      </c>
      <c r="AK788">
        <f t="shared" si="146"/>
        <v>64</v>
      </c>
      <c r="AL788">
        <v>39</v>
      </c>
      <c r="AM788">
        <v>16</v>
      </c>
      <c r="AN788">
        <v>7</v>
      </c>
      <c r="AO788" s="1" t="s">
        <v>294</v>
      </c>
    </row>
    <row r="789" spans="1:41" x14ac:dyDescent="0.35">
      <c r="A789" s="2">
        <v>40658</v>
      </c>
      <c r="B789" t="s">
        <v>339</v>
      </c>
      <c r="C789">
        <v>3</v>
      </c>
      <c r="D789" t="s">
        <v>139</v>
      </c>
      <c r="E789" t="s">
        <v>61</v>
      </c>
      <c r="F789">
        <v>2</v>
      </c>
      <c r="G789">
        <v>37</v>
      </c>
      <c r="H789">
        <v>1</v>
      </c>
      <c r="I789">
        <v>1</v>
      </c>
      <c r="K789" t="s">
        <v>37</v>
      </c>
      <c r="L789" t="s">
        <v>667</v>
      </c>
      <c r="M789" s="1" t="s">
        <v>231</v>
      </c>
      <c r="N789">
        <v>1.1599999999999999</v>
      </c>
      <c r="O789" s="3">
        <v>5.0999999999999997E-2</v>
      </c>
      <c r="P789" s="3">
        <v>7.6999999999999999E-2</v>
      </c>
      <c r="Q789" s="3">
        <v>0.59</v>
      </c>
      <c r="R789" s="3">
        <v>0.80400000000000005</v>
      </c>
      <c r="S789" s="3">
        <v>0.5</v>
      </c>
      <c r="T789" s="1" t="s">
        <v>210</v>
      </c>
      <c r="U789" s="5">
        <f t="shared" si="144"/>
        <v>7</v>
      </c>
      <c r="V789" s="5">
        <f t="shared" si="145"/>
        <v>7</v>
      </c>
      <c r="W789" s="5">
        <f t="shared" si="147"/>
        <v>7</v>
      </c>
      <c r="X789" s="5">
        <f t="shared" si="148"/>
        <v>7</v>
      </c>
      <c r="Y789" s="3">
        <v>0.53800000000000003</v>
      </c>
      <c r="Z789" s="3">
        <v>0.373</v>
      </c>
      <c r="AA789" s="3">
        <v>0.09</v>
      </c>
      <c r="AB789" s="3">
        <v>0.31</v>
      </c>
      <c r="AC789" s="3">
        <v>0.48</v>
      </c>
      <c r="AD789" s="1" t="s">
        <v>108</v>
      </c>
      <c r="AE789" s="5">
        <f t="shared" si="149"/>
        <v>2</v>
      </c>
      <c r="AF789" s="5">
        <f t="shared" si="150"/>
        <v>4</v>
      </c>
      <c r="AG789">
        <v>145</v>
      </c>
      <c r="AH789">
        <v>4</v>
      </c>
      <c r="AI789">
        <v>6</v>
      </c>
      <c r="AJ789">
        <v>78</v>
      </c>
      <c r="AK789">
        <f t="shared" si="146"/>
        <v>67</v>
      </c>
      <c r="AL789">
        <v>46</v>
      </c>
      <c r="AM789">
        <v>32</v>
      </c>
      <c r="AN789">
        <v>6</v>
      </c>
      <c r="AO789" s="1" t="s">
        <v>556</v>
      </c>
    </row>
    <row r="790" spans="1:41" x14ac:dyDescent="0.35">
      <c r="A790" s="2">
        <v>40658</v>
      </c>
      <c r="B790" t="s">
        <v>339</v>
      </c>
      <c r="C790">
        <v>3</v>
      </c>
      <c r="D790" t="s">
        <v>139</v>
      </c>
      <c r="E790" t="s">
        <v>36</v>
      </c>
      <c r="F790">
        <v>2</v>
      </c>
      <c r="G790">
        <v>36</v>
      </c>
      <c r="H790">
        <v>1</v>
      </c>
      <c r="I790">
        <v>1</v>
      </c>
      <c r="J790">
        <v>7</v>
      </c>
      <c r="K790" t="s">
        <v>37</v>
      </c>
      <c r="L790" t="s">
        <v>995</v>
      </c>
      <c r="M790" s="1" t="s">
        <v>176</v>
      </c>
      <c r="U790" s="5">
        <f t="shared" si="144"/>
        <v>0</v>
      </c>
      <c r="V790" s="5">
        <f t="shared" si="145"/>
        <v>0</v>
      </c>
      <c r="AK790">
        <f t="shared" si="146"/>
        <v>0</v>
      </c>
    </row>
    <row r="791" spans="1:41" x14ac:dyDescent="0.35">
      <c r="A791" s="2">
        <v>40658</v>
      </c>
      <c r="B791" t="s">
        <v>339</v>
      </c>
      <c r="C791">
        <v>3</v>
      </c>
      <c r="D791" t="s">
        <v>139</v>
      </c>
      <c r="E791" t="s">
        <v>43</v>
      </c>
      <c r="F791">
        <v>2</v>
      </c>
      <c r="G791">
        <v>85</v>
      </c>
      <c r="H791">
        <v>1</v>
      </c>
      <c r="I791">
        <v>1</v>
      </c>
      <c r="K791" t="s">
        <v>37</v>
      </c>
      <c r="L791" t="s">
        <v>1013</v>
      </c>
      <c r="M791" s="1" t="s">
        <v>164</v>
      </c>
      <c r="N791">
        <v>1.37</v>
      </c>
      <c r="O791" s="3">
        <v>3.4000000000000002E-2</v>
      </c>
      <c r="P791" s="3">
        <v>5.0999999999999997E-2</v>
      </c>
      <c r="Q791" s="3">
        <v>0.61</v>
      </c>
      <c r="R791" s="3">
        <v>0.72199999999999998</v>
      </c>
      <c r="S791" s="3">
        <v>0.52200000000000002</v>
      </c>
      <c r="T791" s="1" t="s">
        <v>70</v>
      </c>
      <c r="U791" s="5">
        <f t="shared" si="144"/>
        <v>1</v>
      </c>
      <c r="V791" s="5">
        <f t="shared" si="145"/>
        <v>2</v>
      </c>
      <c r="W791" s="5">
        <f t="shared" ref="W791:W816" si="151">_xlfn.NUMBERVALUE(LEFT(T791, FIND( "/", T791) - 1))</f>
        <v>1</v>
      </c>
      <c r="X791" s="5">
        <f t="shared" ref="X791:X816" si="152">_xlfn.NUMBERVALUE(RIGHT(T791, LEN(T791) - FIND( "/", T791)))</f>
        <v>2</v>
      </c>
      <c r="Y791" s="3">
        <v>0.57499999999999996</v>
      </c>
      <c r="Z791" s="3">
        <v>0.48899999999999999</v>
      </c>
      <c r="AA791" s="3">
        <v>0</v>
      </c>
      <c r="AB791" s="3">
        <v>0.54200000000000004</v>
      </c>
      <c r="AC791" s="3">
        <v>0.435</v>
      </c>
      <c r="AD791" s="1" t="s">
        <v>76</v>
      </c>
      <c r="AE791" s="5">
        <f t="shared" ref="AE791:AE816" si="153">_xlfn.NUMBERVALUE(LEFT(AD791, FIND( "/", AD791) - 1))</f>
        <v>4</v>
      </c>
      <c r="AF791" s="5">
        <f t="shared" ref="AF791:AF816" si="154">_xlfn.NUMBERVALUE(RIGHT(AD791, LEN(AD791) - FIND( "/", AD791)))</f>
        <v>5</v>
      </c>
      <c r="AG791">
        <v>106</v>
      </c>
      <c r="AH791">
        <v>2</v>
      </c>
      <c r="AI791">
        <v>3</v>
      </c>
      <c r="AJ791">
        <v>59</v>
      </c>
      <c r="AK791">
        <f t="shared" si="146"/>
        <v>47</v>
      </c>
      <c r="AL791">
        <v>36</v>
      </c>
      <c r="AM791">
        <v>23</v>
      </c>
      <c r="AN791">
        <v>0</v>
      </c>
      <c r="AO791" s="1" t="s">
        <v>96</v>
      </c>
    </row>
    <row r="792" spans="1:41" x14ac:dyDescent="0.35">
      <c r="A792" s="2">
        <v>40658</v>
      </c>
      <c r="B792" t="s">
        <v>339</v>
      </c>
      <c r="C792">
        <v>3</v>
      </c>
      <c r="D792" t="s">
        <v>139</v>
      </c>
      <c r="E792" t="s">
        <v>49</v>
      </c>
      <c r="F792">
        <v>2</v>
      </c>
      <c r="G792">
        <v>175</v>
      </c>
      <c r="H792">
        <v>1</v>
      </c>
      <c r="I792">
        <v>1</v>
      </c>
      <c r="J792" t="s">
        <v>203</v>
      </c>
      <c r="K792" t="s">
        <v>37</v>
      </c>
      <c r="L792" t="s">
        <v>1081</v>
      </c>
      <c r="M792" s="1" t="s">
        <v>771</v>
      </c>
      <c r="N792">
        <v>1.52</v>
      </c>
      <c r="O792" s="3">
        <v>1.7999999999999999E-2</v>
      </c>
      <c r="P792" s="3">
        <v>1.7999999999999999E-2</v>
      </c>
      <c r="Q792" s="3">
        <v>0.58899999999999997</v>
      </c>
      <c r="R792" s="3">
        <v>0.69699999999999995</v>
      </c>
      <c r="S792" s="3">
        <v>0.52200000000000002</v>
      </c>
      <c r="T792" s="1" t="s">
        <v>136</v>
      </c>
      <c r="U792" s="5">
        <f t="shared" si="144"/>
        <v>4</v>
      </c>
      <c r="V792" s="5">
        <f t="shared" si="145"/>
        <v>6</v>
      </c>
      <c r="W792" s="5">
        <f t="shared" si="151"/>
        <v>4</v>
      </c>
      <c r="X792" s="5">
        <f t="shared" si="152"/>
        <v>6</v>
      </c>
      <c r="Y792" s="3">
        <v>0.60199999999999998</v>
      </c>
      <c r="Z792" s="3">
        <v>0.57099999999999995</v>
      </c>
      <c r="AA792" s="3">
        <v>0</v>
      </c>
      <c r="AB792" s="3">
        <v>0.45</v>
      </c>
      <c r="AC792" s="3">
        <v>0.68200000000000005</v>
      </c>
      <c r="AD792" s="1" t="s">
        <v>107</v>
      </c>
      <c r="AE792" s="5">
        <f t="shared" si="153"/>
        <v>5</v>
      </c>
      <c r="AF792" s="5">
        <f t="shared" si="154"/>
        <v>6</v>
      </c>
      <c r="AG792">
        <v>98</v>
      </c>
      <c r="AH792">
        <v>1</v>
      </c>
      <c r="AI792">
        <v>1</v>
      </c>
      <c r="AJ792">
        <v>56</v>
      </c>
      <c r="AK792">
        <f t="shared" si="146"/>
        <v>42</v>
      </c>
      <c r="AL792">
        <v>33</v>
      </c>
      <c r="AM792">
        <v>23</v>
      </c>
      <c r="AN792">
        <v>0</v>
      </c>
      <c r="AO792" s="1" t="s">
        <v>232</v>
      </c>
    </row>
    <row r="793" spans="1:41" x14ac:dyDescent="0.35">
      <c r="A793" s="2">
        <v>40625</v>
      </c>
      <c r="B793" t="s">
        <v>529</v>
      </c>
      <c r="C793">
        <v>3</v>
      </c>
      <c r="D793" t="s">
        <v>35</v>
      </c>
      <c r="E793" t="s">
        <v>61</v>
      </c>
      <c r="F793">
        <v>2</v>
      </c>
      <c r="G793">
        <v>1</v>
      </c>
      <c r="H793">
        <v>1</v>
      </c>
      <c r="I793">
        <v>2</v>
      </c>
      <c r="J793">
        <v>1</v>
      </c>
      <c r="K793" t="s">
        <v>37</v>
      </c>
      <c r="L793" t="s">
        <v>140</v>
      </c>
      <c r="M793" s="1" t="s">
        <v>1082</v>
      </c>
      <c r="N793">
        <v>1.27</v>
      </c>
      <c r="O793" s="3">
        <v>3.2000000000000001E-2</v>
      </c>
      <c r="P793" s="3">
        <v>0</v>
      </c>
      <c r="Q793" s="3">
        <v>0.56799999999999995</v>
      </c>
      <c r="R793" s="3">
        <v>0.66700000000000004</v>
      </c>
      <c r="S793" s="3">
        <v>0.70699999999999996</v>
      </c>
      <c r="T793" s="1" t="s">
        <v>108</v>
      </c>
      <c r="U793" s="5">
        <f t="shared" si="144"/>
        <v>2</v>
      </c>
      <c r="V793" s="5">
        <f t="shared" si="145"/>
        <v>4</v>
      </c>
      <c r="W793" s="5">
        <f t="shared" si="151"/>
        <v>2</v>
      </c>
      <c r="X793" s="5">
        <f t="shared" si="152"/>
        <v>4</v>
      </c>
      <c r="Y793" s="3">
        <v>0.53200000000000003</v>
      </c>
      <c r="Z793" s="3">
        <v>0.4</v>
      </c>
      <c r="AA793" s="3">
        <v>4.4999999999999998E-2</v>
      </c>
      <c r="AB793" s="3">
        <v>0.30299999999999999</v>
      </c>
      <c r="AC793" s="3">
        <v>0.54500000000000004</v>
      </c>
      <c r="AD793" s="1" t="s">
        <v>570</v>
      </c>
      <c r="AE793" s="5">
        <f t="shared" si="153"/>
        <v>2</v>
      </c>
      <c r="AF793" s="5">
        <f t="shared" si="154"/>
        <v>9</v>
      </c>
      <c r="AG793">
        <v>205</v>
      </c>
      <c r="AH793">
        <v>3</v>
      </c>
      <c r="AI793">
        <v>0</v>
      </c>
      <c r="AJ793">
        <v>95</v>
      </c>
      <c r="AK793">
        <f t="shared" si="146"/>
        <v>110</v>
      </c>
      <c r="AL793">
        <v>54</v>
      </c>
      <c r="AM793">
        <v>41</v>
      </c>
      <c r="AN793">
        <v>5</v>
      </c>
      <c r="AO793" s="1" t="s">
        <v>1083</v>
      </c>
    </row>
    <row r="794" spans="1:41" x14ac:dyDescent="0.35">
      <c r="A794" s="2">
        <v>40625</v>
      </c>
      <c r="B794" t="s">
        <v>529</v>
      </c>
      <c r="C794">
        <v>3</v>
      </c>
      <c r="D794" t="s">
        <v>35</v>
      </c>
      <c r="E794" t="s">
        <v>36</v>
      </c>
      <c r="F794">
        <v>2</v>
      </c>
      <c r="G794">
        <v>15</v>
      </c>
      <c r="H794">
        <v>1</v>
      </c>
      <c r="I794">
        <v>2</v>
      </c>
      <c r="J794">
        <v>14</v>
      </c>
      <c r="K794" t="s">
        <v>37</v>
      </c>
      <c r="L794" t="s">
        <v>1064</v>
      </c>
      <c r="M794" s="1" t="s">
        <v>74</v>
      </c>
      <c r="N794">
        <v>1.35</v>
      </c>
      <c r="O794" s="3">
        <v>7.0999999999999994E-2</v>
      </c>
      <c r="P794" s="3">
        <v>0</v>
      </c>
      <c r="Q794" s="3">
        <v>0.69599999999999995</v>
      </c>
      <c r="R794" s="3">
        <v>0.74399999999999999</v>
      </c>
      <c r="S794" s="3">
        <v>0.47099999999999997</v>
      </c>
      <c r="T794" s="1" t="s">
        <v>413</v>
      </c>
      <c r="U794" s="5">
        <f t="shared" si="144"/>
        <v>4</v>
      </c>
      <c r="V794" s="5">
        <f t="shared" si="145"/>
        <v>4</v>
      </c>
      <c r="W794" s="5">
        <f t="shared" si="151"/>
        <v>4</v>
      </c>
      <c r="X794" s="5">
        <f t="shared" si="152"/>
        <v>4</v>
      </c>
      <c r="Y794" s="3">
        <v>0.56699999999999995</v>
      </c>
      <c r="Z794" s="3">
        <v>0.45800000000000002</v>
      </c>
      <c r="AA794" s="3">
        <v>8.3000000000000004E-2</v>
      </c>
      <c r="AB794" s="3">
        <v>0.38500000000000001</v>
      </c>
      <c r="AC794" s="3">
        <v>0.54500000000000004</v>
      </c>
      <c r="AD794" s="1" t="s">
        <v>186</v>
      </c>
      <c r="AE794" s="5">
        <f t="shared" si="153"/>
        <v>4</v>
      </c>
      <c r="AF794" s="5">
        <f t="shared" si="154"/>
        <v>7</v>
      </c>
      <c r="AG794">
        <v>104</v>
      </c>
      <c r="AH794">
        <v>4</v>
      </c>
      <c r="AI794">
        <v>0</v>
      </c>
      <c r="AJ794">
        <v>56</v>
      </c>
      <c r="AK794">
        <f t="shared" si="146"/>
        <v>48</v>
      </c>
      <c r="AL794">
        <v>39</v>
      </c>
      <c r="AM794">
        <v>17</v>
      </c>
      <c r="AN794">
        <v>4</v>
      </c>
      <c r="AO794" s="1" t="s">
        <v>96</v>
      </c>
    </row>
    <row r="795" spans="1:41" x14ac:dyDescent="0.35">
      <c r="A795" s="2">
        <v>40625</v>
      </c>
      <c r="B795" t="s">
        <v>529</v>
      </c>
      <c r="C795">
        <v>3</v>
      </c>
      <c r="D795" t="s">
        <v>35</v>
      </c>
      <c r="E795" t="s">
        <v>43</v>
      </c>
      <c r="F795">
        <v>2</v>
      </c>
      <c r="G795">
        <v>40</v>
      </c>
      <c r="H795">
        <v>1</v>
      </c>
      <c r="I795">
        <v>2</v>
      </c>
      <c r="K795" t="s">
        <v>37</v>
      </c>
      <c r="L795" t="s">
        <v>292</v>
      </c>
      <c r="M795" s="1" t="s">
        <v>212</v>
      </c>
      <c r="N795">
        <v>1.45</v>
      </c>
      <c r="O795" s="3">
        <v>9.4E-2</v>
      </c>
      <c r="P795" s="3">
        <v>3.1E-2</v>
      </c>
      <c r="Q795" s="3">
        <v>0.65600000000000003</v>
      </c>
      <c r="R795" s="3">
        <v>0.81</v>
      </c>
      <c r="S795" s="3">
        <v>0.45500000000000002</v>
      </c>
      <c r="T795" s="1" t="s">
        <v>178</v>
      </c>
      <c r="U795" s="5">
        <f t="shared" si="144"/>
        <v>5</v>
      </c>
      <c r="V795" s="5">
        <f t="shared" si="145"/>
        <v>5</v>
      </c>
      <c r="W795" s="5">
        <f t="shared" si="151"/>
        <v>5</v>
      </c>
      <c r="X795" s="5">
        <f t="shared" si="152"/>
        <v>5</v>
      </c>
      <c r="Y795" s="3">
        <v>0.57099999999999995</v>
      </c>
      <c r="Z795" s="3">
        <v>0.45200000000000001</v>
      </c>
      <c r="AA795" s="3">
        <v>6.5000000000000002E-2</v>
      </c>
      <c r="AB795" s="3">
        <v>0.4</v>
      </c>
      <c r="AC795" s="3">
        <v>0.54500000000000004</v>
      </c>
      <c r="AD795" s="1" t="s">
        <v>122</v>
      </c>
      <c r="AE795" s="5">
        <f t="shared" si="153"/>
        <v>3</v>
      </c>
      <c r="AF795" s="5">
        <f t="shared" si="154"/>
        <v>4</v>
      </c>
      <c r="AG795">
        <v>126</v>
      </c>
      <c r="AH795">
        <v>6</v>
      </c>
      <c r="AI795">
        <v>2</v>
      </c>
      <c r="AJ795">
        <v>64</v>
      </c>
      <c r="AK795">
        <f t="shared" si="146"/>
        <v>62</v>
      </c>
      <c r="AL795">
        <v>42</v>
      </c>
      <c r="AM795">
        <v>22</v>
      </c>
      <c r="AN795">
        <v>4</v>
      </c>
      <c r="AO795" s="1" t="s">
        <v>700</v>
      </c>
    </row>
    <row r="796" spans="1:41" x14ac:dyDescent="0.35">
      <c r="A796" s="2">
        <v>40625</v>
      </c>
      <c r="B796" t="s">
        <v>529</v>
      </c>
      <c r="C796">
        <v>3</v>
      </c>
      <c r="D796" t="s">
        <v>35</v>
      </c>
      <c r="E796" t="s">
        <v>49</v>
      </c>
      <c r="F796">
        <v>2</v>
      </c>
      <c r="G796">
        <v>17</v>
      </c>
      <c r="H796">
        <v>1</v>
      </c>
      <c r="I796">
        <v>2</v>
      </c>
      <c r="J796">
        <v>16</v>
      </c>
      <c r="K796" t="s">
        <v>37</v>
      </c>
      <c r="L796" t="s">
        <v>964</v>
      </c>
      <c r="M796" s="1" t="s">
        <v>164</v>
      </c>
      <c r="N796">
        <v>1.37</v>
      </c>
      <c r="O796" s="3">
        <v>4.4999999999999998E-2</v>
      </c>
      <c r="P796" s="3">
        <v>0.03</v>
      </c>
      <c r="Q796" s="3">
        <v>0.627</v>
      </c>
      <c r="R796" s="3">
        <v>0.71399999999999997</v>
      </c>
      <c r="S796" s="3">
        <v>0.6</v>
      </c>
      <c r="T796" s="1" t="s">
        <v>75</v>
      </c>
      <c r="U796" s="5">
        <f t="shared" si="144"/>
        <v>2</v>
      </c>
      <c r="V796" s="5">
        <f t="shared" si="145"/>
        <v>2</v>
      </c>
      <c r="W796" s="5">
        <f t="shared" si="151"/>
        <v>2</v>
      </c>
      <c r="X796" s="5">
        <f t="shared" si="152"/>
        <v>2</v>
      </c>
      <c r="Y796" s="3">
        <v>0.57799999999999996</v>
      </c>
      <c r="Z796" s="3">
        <v>0.44900000000000001</v>
      </c>
      <c r="AA796" s="3">
        <v>6.0999999999999999E-2</v>
      </c>
      <c r="AB796" s="3">
        <v>0.48299999999999998</v>
      </c>
      <c r="AC796" s="3">
        <v>0.4</v>
      </c>
      <c r="AD796" s="1" t="s">
        <v>222</v>
      </c>
      <c r="AE796" s="5">
        <f t="shared" si="153"/>
        <v>3</v>
      </c>
      <c r="AF796" s="5">
        <f t="shared" si="154"/>
        <v>6</v>
      </c>
      <c r="AG796">
        <v>116</v>
      </c>
      <c r="AH796">
        <v>3</v>
      </c>
      <c r="AI796">
        <v>2</v>
      </c>
      <c r="AJ796">
        <v>67</v>
      </c>
      <c r="AK796">
        <f t="shared" si="146"/>
        <v>49</v>
      </c>
      <c r="AL796">
        <v>42</v>
      </c>
      <c r="AM796">
        <v>25</v>
      </c>
      <c r="AN796">
        <v>3</v>
      </c>
      <c r="AO796" s="1" t="s">
        <v>409</v>
      </c>
    </row>
    <row r="797" spans="1:41" x14ac:dyDescent="0.35">
      <c r="A797" s="2">
        <v>40625</v>
      </c>
      <c r="B797" t="s">
        <v>529</v>
      </c>
      <c r="C797">
        <v>3</v>
      </c>
      <c r="D797" t="s">
        <v>35</v>
      </c>
      <c r="E797" t="s">
        <v>54</v>
      </c>
      <c r="F797">
        <v>2</v>
      </c>
      <c r="G797">
        <v>173</v>
      </c>
      <c r="H797">
        <v>1</v>
      </c>
      <c r="I797">
        <v>2</v>
      </c>
      <c r="J797" t="s">
        <v>174</v>
      </c>
      <c r="K797" t="s">
        <v>37</v>
      </c>
      <c r="L797" t="s">
        <v>1084</v>
      </c>
      <c r="M797" s="1" t="s">
        <v>276</v>
      </c>
      <c r="N797">
        <v>2.6</v>
      </c>
      <c r="O797" s="3">
        <v>0.13500000000000001</v>
      </c>
      <c r="P797" s="3">
        <v>2.7E-2</v>
      </c>
      <c r="Q797" s="3">
        <v>0.73</v>
      </c>
      <c r="R797" s="3">
        <v>0.88900000000000001</v>
      </c>
      <c r="S797" s="3">
        <v>0.5</v>
      </c>
      <c r="T797" s="1" t="s">
        <v>57</v>
      </c>
      <c r="U797" s="5">
        <f t="shared" si="144"/>
        <v>0</v>
      </c>
      <c r="V797" s="5">
        <f t="shared" si="145"/>
        <v>0</v>
      </c>
      <c r="W797" s="5">
        <f t="shared" si="151"/>
        <v>0</v>
      </c>
      <c r="X797" s="5">
        <f t="shared" si="152"/>
        <v>0</v>
      </c>
      <c r="Y797" s="3">
        <v>0.65900000000000003</v>
      </c>
      <c r="Z797" s="3">
        <v>0.56299999999999994</v>
      </c>
      <c r="AA797" s="3">
        <v>4.2000000000000003E-2</v>
      </c>
      <c r="AB797" s="3">
        <v>0.41699999999999998</v>
      </c>
      <c r="AC797" s="3">
        <v>0.70799999999999996</v>
      </c>
      <c r="AD797" s="1" t="s">
        <v>80</v>
      </c>
      <c r="AE797" s="5">
        <f t="shared" si="153"/>
        <v>5</v>
      </c>
      <c r="AF797" s="5">
        <f t="shared" si="154"/>
        <v>8</v>
      </c>
      <c r="AG797">
        <v>85</v>
      </c>
      <c r="AH797">
        <v>5</v>
      </c>
      <c r="AI797">
        <v>1</v>
      </c>
      <c r="AJ797">
        <v>37</v>
      </c>
      <c r="AK797">
        <f t="shared" si="146"/>
        <v>48</v>
      </c>
      <c r="AL797">
        <v>27</v>
      </c>
      <c r="AM797">
        <v>10</v>
      </c>
      <c r="AN797">
        <v>2</v>
      </c>
      <c r="AO797" s="1" t="s">
        <v>567</v>
      </c>
    </row>
    <row r="798" spans="1:41" x14ac:dyDescent="0.35">
      <c r="A798" s="2">
        <v>40625</v>
      </c>
      <c r="B798" t="s">
        <v>529</v>
      </c>
      <c r="C798">
        <v>3</v>
      </c>
      <c r="D798" t="s">
        <v>35</v>
      </c>
      <c r="E798" t="s">
        <v>128</v>
      </c>
      <c r="F798">
        <v>2</v>
      </c>
      <c r="G798">
        <v>54</v>
      </c>
      <c r="H798">
        <v>1</v>
      </c>
      <c r="I798">
        <v>2</v>
      </c>
      <c r="K798" t="s">
        <v>37</v>
      </c>
      <c r="L798" t="s">
        <v>686</v>
      </c>
      <c r="M798" s="1" t="s">
        <v>630</v>
      </c>
      <c r="N798">
        <v>2.4700000000000002</v>
      </c>
      <c r="O798" s="3">
        <v>0</v>
      </c>
      <c r="P798" s="3">
        <v>4.9000000000000002E-2</v>
      </c>
      <c r="Q798" s="3">
        <v>0.63400000000000001</v>
      </c>
      <c r="R798" s="3">
        <v>0.73099999999999998</v>
      </c>
      <c r="S798" s="3">
        <v>0.66700000000000004</v>
      </c>
      <c r="T798" s="1" t="s">
        <v>75</v>
      </c>
      <c r="U798" s="5">
        <f t="shared" si="144"/>
        <v>2</v>
      </c>
      <c r="V798" s="5">
        <f t="shared" si="145"/>
        <v>2</v>
      </c>
      <c r="W798" s="5">
        <f t="shared" si="151"/>
        <v>2</v>
      </c>
      <c r="X798" s="5">
        <f t="shared" si="152"/>
        <v>2</v>
      </c>
      <c r="Y798" s="3">
        <v>0.71399999999999997</v>
      </c>
      <c r="Z798" s="3">
        <v>0.72399999999999998</v>
      </c>
      <c r="AA798" s="3">
        <v>3.4000000000000002E-2</v>
      </c>
      <c r="AB798" s="3">
        <v>0.77800000000000002</v>
      </c>
      <c r="AC798" s="3">
        <v>0.63600000000000001</v>
      </c>
      <c r="AD798" s="1" t="s">
        <v>107</v>
      </c>
      <c r="AE798" s="5">
        <f t="shared" si="153"/>
        <v>5</v>
      </c>
      <c r="AF798" s="5">
        <f t="shared" si="154"/>
        <v>6</v>
      </c>
      <c r="AG798">
        <v>70</v>
      </c>
      <c r="AH798">
        <v>0</v>
      </c>
      <c r="AI798">
        <v>2</v>
      </c>
      <c r="AJ798">
        <v>41</v>
      </c>
      <c r="AK798">
        <f t="shared" si="146"/>
        <v>29</v>
      </c>
      <c r="AL798">
        <v>26</v>
      </c>
      <c r="AM798">
        <v>15</v>
      </c>
      <c r="AN798">
        <v>1</v>
      </c>
      <c r="AO798" s="1" t="s">
        <v>826</v>
      </c>
    </row>
    <row r="799" spans="1:41" x14ac:dyDescent="0.35">
      <c r="A799" s="2">
        <v>40612</v>
      </c>
      <c r="B799" t="s">
        <v>536</v>
      </c>
      <c r="C799">
        <v>3</v>
      </c>
      <c r="D799" t="s">
        <v>35</v>
      </c>
      <c r="E799" t="s">
        <v>61</v>
      </c>
      <c r="F799">
        <v>3</v>
      </c>
      <c r="G799">
        <v>1</v>
      </c>
      <c r="H799">
        <v>1</v>
      </c>
      <c r="I799">
        <v>3</v>
      </c>
      <c r="J799">
        <v>1</v>
      </c>
      <c r="K799" t="s">
        <v>37</v>
      </c>
      <c r="L799" t="s">
        <v>140</v>
      </c>
      <c r="M799" s="1" t="s">
        <v>901</v>
      </c>
      <c r="N799">
        <v>1.1200000000000001</v>
      </c>
      <c r="O799" s="3">
        <v>4.4999999999999998E-2</v>
      </c>
      <c r="P799" s="3">
        <v>4.4999999999999998E-2</v>
      </c>
      <c r="Q799" s="3">
        <v>0.61799999999999999</v>
      </c>
      <c r="R799" s="3">
        <v>0.745</v>
      </c>
      <c r="S799" s="3">
        <v>0.52900000000000003</v>
      </c>
      <c r="T799" s="1" t="s">
        <v>250</v>
      </c>
      <c r="U799" s="5">
        <f t="shared" si="144"/>
        <v>6</v>
      </c>
      <c r="V799" s="5">
        <f t="shared" si="145"/>
        <v>9</v>
      </c>
      <c r="W799" s="5">
        <f t="shared" si="151"/>
        <v>6</v>
      </c>
      <c r="X799" s="5">
        <f t="shared" si="152"/>
        <v>9</v>
      </c>
      <c r="Y799" s="3">
        <v>0.53800000000000003</v>
      </c>
      <c r="Z799" s="3">
        <v>0.377</v>
      </c>
      <c r="AA799" s="3">
        <v>2.9000000000000001E-2</v>
      </c>
      <c r="AB799" s="3">
        <v>0.31</v>
      </c>
      <c r="AC799" s="3">
        <v>0.42499999999999999</v>
      </c>
      <c r="AD799" s="1" t="s">
        <v>80</v>
      </c>
      <c r="AE799" s="5">
        <f t="shared" si="153"/>
        <v>5</v>
      </c>
      <c r="AF799" s="5">
        <f t="shared" si="154"/>
        <v>8</v>
      </c>
      <c r="AG799">
        <v>158</v>
      </c>
      <c r="AH799">
        <v>4</v>
      </c>
      <c r="AI799">
        <v>4</v>
      </c>
      <c r="AJ799">
        <v>89</v>
      </c>
      <c r="AK799">
        <f t="shared" si="146"/>
        <v>69</v>
      </c>
      <c r="AL799">
        <v>55</v>
      </c>
      <c r="AM799">
        <v>34</v>
      </c>
      <c r="AN799">
        <v>2</v>
      </c>
      <c r="AO799" s="1" t="s">
        <v>674</v>
      </c>
    </row>
    <row r="800" spans="1:41" x14ac:dyDescent="0.35">
      <c r="A800" s="2">
        <v>40612</v>
      </c>
      <c r="B800" t="s">
        <v>536</v>
      </c>
      <c r="C800">
        <v>3</v>
      </c>
      <c r="D800" t="s">
        <v>35</v>
      </c>
      <c r="E800" t="s">
        <v>36</v>
      </c>
      <c r="F800">
        <v>3</v>
      </c>
      <c r="G800">
        <v>2</v>
      </c>
      <c r="H800">
        <v>1</v>
      </c>
      <c r="I800">
        <v>3</v>
      </c>
      <c r="J800">
        <v>2</v>
      </c>
      <c r="K800" t="s">
        <v>37</v>
      </c>
      <c r="L800" t="s">
        <v>435</v>
      </c>
      <c r="M800" s="1" t="s">
        <v>1085</v>
      </c>
      <c r="N800">
        <v>1.0900000000000001</v>
      </c>
      <c r="O800" s="3">
        <v>3.5000000000000003E-2</v>
      </c>
      <c r="P800" s="3">
        <v>4.7E-2</v>
      </c>
      <c r="Q800" s="3">
        <v>0.67100000000000004</v>
      </c>
      <c r="R800" s="3">
        <v>0.63200000000000001</v>
      </c>
      <c r="S800" s="3">
        <v>0.53600000000000003</v>
      </c>
      <c r="T800" s="1" t="s">
        <v>250</v>
      </c>
      <c r="U800" s="5">
        <f t="shared" si="144"/>
        <v>6</v>
      </c>
      <c r="V800" s="5">
        <f t="shared" si="145"/>
        <v>9</v>
      </c>
      <c r="W800" s="5">
        <f t="shared" si="151"/>
        <v>6</v>
      </c>
      <c r="X800" s="5">
        <f t="shared" si="152"/>
        <v>9</v>
      </c>
      <c r="Y800" s="3">
        <v>0.51800000000000002</v>
      </c>
      <c r="Z800" s="3">
        <v>0.435</v>
      </c>
      <c r="AA800" s="3">
        <v>1.2E-2</v>
      </c>
      <c r="AB800" s="3">
        <v>0.313</v>
      </c>
      <c r="AC800" s="3">
        <v>0.59499999999999997</v>
      </c>
      <c r="AD800" s="1" t="s">
        <v>234</v>
      </c>
      <c r="AE800" s="5">
        <f t="shared" si="153"/>
        <v>5</v>
      </c>
      <c r="AF800" s="5">
        <f t="shared" si="154"/>
        <v>10</v>
      </c>
      <c r="AG800">
        <v>170</v>
      </c>
      <c r="AH800">
        <v>3</v>
      </c>
      <c r="AI800">
        <v>4</v>
      </c>
      <c r="AJ800">
        <v>85</v>
      </c>
      <c r="AK800">
        <f t="shared" si="146"/>
        <v>85</v>
      </c>
      <c r="AL800">
        <v>57</v>
      </c>
      <c r="AM800">
        <v>28</v>
      </c>
      <c r="AN800">
        <v>1</v>
      </c>
      <c r="AO800" s="1" t="s">
        <v>374</v>
      </c>
    </row>
    <row r="801" spans="1:41" x14ac:dyDescent="0.35">
      <c r="A801" s="2">
        <v>40612</v>
      </c>
      <c r="B801" t="s">
        <v>536</v>
      </c>
      <c r="C801">
        <v>3</v>
      </c>
      <c r="D801" t="s">
        <v>35</v>
      </c>
      <c r="E801" t="s">
        <v>43</v>
      </c>
      <c r="F801">
        <v>3</v>
      </c>
      <c r="G801">
        <v>21</v>
      </c>
      <c r="H801">
        <v>1</v>
      </c>
      <c r="I801">
        <v>3</v>
      </c>
      <c r="J801">
        <v>18</v>
      </c>
      <c r="K801" t="s">
        <v>37</v>
      </c>
      <c r="L801" t="s">
        <v>578</v>
      </c>
      <c r="M801" s="1" t="s">
        <v>221</v>
      </c>
      <c r="N801">
        <v>1.46</v>
      </c>
      <c r="O801" s="3">
        <v>3.6999999999999998E-2</v>
      </c>
      <c r="P801" s="3">
        <v>1.9E-2</v>
      </c>
      <c r="Q801" s="3">
        <v>0.57399999999999995</v>
      </c>
      <c r="R801" s="3">
        <v>0.83899999999999997</v>
      </c>
      <c r="S801" s="3">
        <v>0.39100000000000001</v>
      </c>
      <c r="T801" s="1" t="s">
        <v>67</v>
      </c>
      <c r="U801" s="5">
        <f t="shared" si="144"/>
        <v>1</v>
      </c>
      <c r="V801" s="5">
        <f t="shared" si="145"/>
        <v>3</v>
      </c>
      <c r="W801" s="5">
        <f t="shared" si="151"/>
        <v>1</v>
      </c>
      <c r="X801" s="5">
        <f t="shared" si="152"/>
        <v>3</v>
      </c>
      <c r="Y801" s="3">
        <v>0.57099999999999995</v>
      </c>
      <c r="Z801" s="3">
        <v>0.51400000000000001</v>
      </c>
      <c r="AA801" s="3">
        <v>2.8000000000000001E-2</v>
      </c>
      <c r="AB801" s="3">
        <v>0.46899999999999997</v>
      </c>
      <c r="AC801" s="3">
        <v>0.60899999999999999</v>
      </c>
      <c r="AD801" s="1" t="s">
        <v>288</v>
      </c>
      <c r="AE801" s="5">
        <f t="shared" si="153"/>
        <v>5</v>
      </c>
      <c r="AF801" s="5">
        <f t="shared" si="154"/>
        <v>12</v>
      </c>
      <c r="AG801">
        <v>126</v>
      </c>
      <c r="AH801">
        <v>2</v>
      </c>
      <c r="AI801">
        <v>1</v>
      </c>
      <c r="AJ801">
        <v>54</v>
      </c>
      <c r="AK801">
        <f t="shared" si="146"/>
        <v>72</v>
      </c>
      <c r="AL801">
        <v>31</v>
      </c>
      <c r="AM801">
        <v>23</v>
      </c>
      <c r="AN801">
        <v>2</v>
      </c>
      <c r="AO801" s="1" t="s">
        <v>442</v>
      </c>
    </row>
    <row r="802" spans="1:41" x14ac:dyDescent="0.35">
      <c r="A802" s="2">
        <v>40612</v>
      </c>
      <c r="B802" t="s">
        <v>536</v>
      </c>
      <c r="C802">
        <v>3</v>
      </c>
      <c r="D802" t="s">
        <v>35</v>
      </c>
      <c r="E802" t="s">
        <v>49</v>
      </c>
      <c r="F802">
        <v>3</v>
      </c>
      <c r="G802">
        <v>18</v>
      </c>
      <c r="H802">
        <v>1</v>
      </c>
      <c r="I802">
        <v>3</v>
      </c>
      <c r="J802">
        <v>16</v>
      </c>
      <c r="K802" t="s">
        <v>37</v>
      </c>
      <c r="L802" t="s">
        <v>964</v>
      </c>
      <c r="M802" s="1" t="s">
        <v>630</v>
      </c>
      <c r="N802">
        <v>1.79</v>
      </c>
      <c r="O802" s="3">
        <v>1.7000000000000001E-2</v>
      </c>
      <c r="P802" s="3">
        <v>6.7000000000000004E-2</v>
      </c>
      <c r="Q802" s="3">
        <v>0.66700000000000004</v>
      </c>
      <c r="R802" s="3">
        <v>0.72499999999999998</v>
      </c>
      <c r="S802" s="3">
        <v>0.5</v>
      </c>
      <c r="T802" s="1" t="s">
        <v>413</v>
      </c>
      <c r="U802" s="5">
        <f t="shared" si="144"/>
        <v>4</v>
      </c>
      <c r="V802" s="5">
        <f t="shared" si="145"/>
        <v>4</v>
      </c>
      <c r="W802" s="5">
        <f t="shared" si="151"/>
        <v>4</v>
      </c>
      <c r="X802" s="5">
        <f t="shared" si="152"/>
        <v>4</v>
      </c>
      <c r="Y802" s="3">
        <v>0.64100000000000001</v>
      </c>
      <c r="Z802" s="3">
        <v>0.628</v>
      </c>
      <c r="AA802" s="3">
        <v>7.0000000000000007E-2</v>
      </c>
      <c r="AB802" s="3">
        <v>0.53800000000000003</v>
      </c>
      <c r="AC802" s="3">
        <v>0.76500000000000001</v>
      </c>
      <c r="AD802" s="1" t="s">
        <v>117</v>
      </c>
      <c r="AE802" s="5">
        <f t="shared" si="153"/>
        <v>5</v>
      </c>
      <c r="AF802" s="5">
        <f t="shared" si="154"/>
        <v>9</v>
      </c>
      <c r="AG802">
        <v>103</v>
      </c>
      <c r="AH802">
        <v>1</v>
      </c>
      <c r="AI802">
        <v>4</v>
      </c>
      <c r="AJ802">
        <v>60</v>
      </c>
      <c r="AK802">
        <f t="shared" si="146"/>
        <v>43</v>
      </c>
      <c r="AL802">
        <v>40</v>
      </c>
      <c r="AM802">
        <v>20</v>
      </c>
      <c r="AN802">
        <v>3</v>
      </c>
      <c r="AO802" s="1" t="s">
        <v>235</v>
      </c>
    </row>
    <row r="803" spans="1:41" x14ac:dyDescent="0.35">
      <c r="A803" s="2">
        <v>40612</v>
      </c>
      <c r="B803" t="s">
        <v>536</v>
      </c>
      <c r="C803">
        <v>3</v>
      </c>
      <c r="D803" t="s">
        <v>35</v>
      </c>
      <c r="E803" t="s">
        <v>54</v>
      </c>
      <c r="F803">
        <v>3</v>
      </c>
      <c r="G803">
        <v>34</v>
      </c>
      <c r="H803">
        <v>1</v>
      </c>
      <c r="I803">
        <v>3</v>
      </c>
      <c r="J803">
        <v>31</v>
      </c>
      <c r="K803" t="s">
        <v>37</v>
      </c>
      <c r="L803" t="s">
        <v>649</v>
      </c>
      <c r="M803" s="1" t="s">
        <v>630</v>
      </c>
      <c r="N803">
        <v>2.2599999999999998</v>
      </c>
      <c r="O803" s="3">
        <v>9.0999999999999998E-2</v>
      </c>
      <c r="P803" s="3">
        <v>0</v>
      </c>
      <c r="Q803" s="3">
        <v>0.56799999999999995</v>
      </c>
      <c r="R803" s="3">
        <v>0.72</v>
      </c>
      <c r="S803" s="3">
        <v>0.68400000000000005</v>
      </c>
      <c r="T803" s="1" t="s">
        <v>178</v>
      </c>
      <c r="U803" s="5">
        <f t="shared" si="144"/>
        <v>5</v>
      </c>
      <c r="V803" s="5">
        <f t="shared" si="145"/>
        <v>5</v>
      </c>
      <c r="W803" s="5">
        <f t="shared" si="151"/>
        <v>5</v>
      </c>
      <c r="X803" s="5">
        <f t="shared" si="152"/>
        <v>5</v>
      </c>
      <c r="Y803" s="3">
        <v>0.68799999999999994</v>
      </c>
      <c r="Z803" s="3">
        <v>0.66700000000000004</v>
      </c>
      <c r="AA803" s="3">
        <v>0</v>
      </c>
      <c r="AB803" s="3">
        <v>0.55000000000000004</v>
      </c>
      <c r="AC803" s="3">
        <v>0.81299999999999994</v>
      </c>
      <c r="AD803" s="1" t="s">
        <v>107</v>
      </c>
      <c r="AE803" s="5">
        <f t="shared" si="153"/>
        <v>5</v>
      </c>
      <c r="AF803" s="5">
        <f t="shared" si="154"/>
        <v>6</v>
      </c>
      <c r="AG803">
        <v>80</v>
      </c>
      <c r="AH803">
        <v>4</v>
      </c>
      <c r="AI803">
        <v>0</v>
      </c>
      <c r="AJ803">
        <v>44</v>
      </c>
      <c r="AK803">
        <f t="shared" si="146"/>
        <v>36</v>
      </c>
      <c r="AL803">
        <v>25</v>
      </c>
      <c r="AM803">
        <v>19</v>
      </c>
      <c r="AN803">
        <v>0</v>
      </c>
      <c r="AO803" s="1" t="s">
        <v>912</v>
      </c>
    </row>
    <row r="804" spans="1:41" x14ac:dyDescent="0.35">
      <c r="A804" s="2">
        <v>40612</v>
      </c>
      <c r="B804" t="s">
        <v>536</v>
      </c>
      <c r="C804">
        <v>3</v>
      </c>
      <c r="D804" t="s">
        <v>35</v>
      </c>
      <c r="E804" t="s">
        <v>128</v>
      </c>
      <c r="F804">
        <v>3</v>
      </c>
      <c r="G804">
        <v>39</v>
      </c>
      <c r="H804">
        <v>1</v>
      </c>
      <c r="I804">
        <v>3</v>
      </c>
      <c r="K804" t="s">
        <v>37</v>
      </c>
      <c r="L804" t="s">
        <v>827</v>
      </c>
      <c r="M804" s="1" t="s">
        <v>1086</v>
      </c>
      <c r="N804">
        <v>2.75</v>
      </c>
      <c r="O804" s="3">
        <v>0</v>
      </c>
      <c r="P804" s="3">
        <v>5.6000000000000001E-2</v>
      </c>
      <c r="Q804" s="3">
        <v>0.63900000000000001</v>
      </c>
      <c r="R804" s="3">
        <v>0.78300000000000003</v>
      </c>
      <c r="S804" s="3">
        <v>0.84599999999999997</v>
      </c>
      <c r="T804" s="1" t="s">
        <v>46</v>
      </c>
      <c r="U804" s="5">
        <f t="shared" si="144"/>
        <v>0</v>
      </c>
      <c r="V804" s="5">
        <f t="shared" si="145"/>
        <v>1</v>
      </c>
      <c r="W804" s="5">
        <f t="shared" si="151"/>
        <v>0</v>
      </c>
      <c r="X804" s="5">
        <f t="shared" si="152"/>
        <v>1</v>
      </c>
      <c r="Y804" s="3">
        <v>0.65800000000000003</v>
      </c>
      <c r="Z804" s="3">
        <v>0.53500000000000003</v>
      </c>
      <c r="AA804" s="3">
        <v>7.0000000000000007E-2</v>
      </c>
      <c r="AB804" s="3">
        <v>0.45500000000000002</v>
      </c>
      <c r="AC804" s="3">
        <v>0.61899999999999999</v>
      </c>
      <c r="AD804" s="1" t="s">
        <v>107</v>
      </c>
      <c r="AE804" s="5">
        <f t="shared" si="153"/>
        <v>5</v>
      </c>
      <c r="AF804" s="5">
        <f t="shared" si="154"/>
        <v>6</v>
      </c>
      <c r="AG804">
        <v>79</v>
      </c>
      <c r="AH804">
        <v>0</v>
      </c>
      <c r="AI804">
        <v>2</v>
      </c>
      <c r="AJ804">
        <v>36</v>
      </c>
      <c r="AK804">
        <f t="shared" si="146"/>
        <v>43</v>
      </c>
      <c r="AL804">
        <v>23</v>
      </c>
      <c r="AM804">
        <v>13</v>
      </c>
      <c r="AN804">
        <v>3</v>
      </c>
      <c r="AO804" s="1" t="s">
        <v>411</v>
      </c>
    </row>
    <row r="805" spans="1:41" x14ac:dyDescent="0.35">
      <c r="A805" s="2">
        <v>40595</v>
      </c>
      <c r="B805" t="s">
        <v>202</v>
      </c>
      <c r="C805">
        <v>3</v>
      </c>
      <c r="D805" t="s">
        <v>35</v>
      </c>
      <c r="E805" t="s">
        <v>61</v>
      </c>
      <c r="F805">
        <v>3</v>
      </c>
      <c r="G805">
        <v>2</v>
      </c>
      <c r="H805">
        <v>1</v>
      </c>
      <c r="I805">
        <v>2</v>
      </c>
      <c r="J805">
        <v>1</v>
      </c>
      <c r="K805" t="s">
        <v>37</v>
      </c>
      <c r="L805" t="s">
        <v>435</v>
      </c>
      <c r="M805" s="1" t="s">
        <v>209</v>
      </c>
      <c r="N805">
        <v>1.75</v>
      </c>
      <c r="O805" s="3">
        <v>0.10199999999999999</v>
      </c>
      <c r="P805" s="3">
        <v>0</v>
      </c>
      <c r="Q805" s="3">
        <v>0.67300000000000004</v>
      </c>
      <c r="R805" s="3">
        <v>0.81799999999999995</v>
      </c>
      <c r="S805" s="3">
        <v>0.56299999999999994</v>
      </c>
      <c r="T805" s="1" t="s">
        <v>70</v>
      </c>
      <c r="U805" s="5">
        <f t="shared" si="144"/>
        <v>1</v>
      </c>
      <c r="V805" s="5">
        <f t="shared" si="145"/>
        <v>2</v>
      </c>
      <c r="W805" s="5">
        <f t="shared" si="151"/>
        <v>1</v>
      </c>
      <c r="X805" s="5">
        <f t="shared" si="152"/>
        <v>2</v>
      </c>
      <c r="Y805" s="3">
        <v>0.58899999999999997</v>
      </c>
      <c r="Z805" s="3">
        <v>0.46600000000000003</v>
      </c>
      <c r="AA805" s="3">
        <v>8.5999999999999993E-2</v>
      </c>
      <c r="AB805" s="3">
        <v>0.371</v>
      </c>
      <c r="AC805" s="3">
        <v>0.60899999999999999</v>
      </c>
      <c r="AD805" s="1" t="s">
        <v>165</v>
      </c>
      <c r="AE805" s="5">
        <f t="shared" si="153"/>
        <v>4</v>
      </c>
      <c r="AF805" s="5">
        <f t="shared" si="154"/>
        <v>10</v>
      </c>
      <c r="AG805">
        <v>107</v>
      </c>
      <c r="AH805">
        <v>5</v>
      </c>
      <c r="AI805">
        <v>0</v>
      </c>
      <c r="AJ805">
        <v>49</v>
      </c>
      <c r="AK805">
        <f t="shared" si="146"/>
        <v>58</v>
      </c>
      <c r="AL805">
        <v>33</v>
      </c>
      <c r="AM805">
        <v>16</v>
      </c>
      <c r="AN805">
        <v>5</v>
      </c>
      <c r="AO805" s="1" t="s">
        <v>223</v>
      </c>
    </row>
    <row r="806" spans="1:41" x14ac:dyDescent="0.35">
      <c r="A806" s="2">
        <v>40595</v>
      </c>
      <c r="B806" t="s">
        <v>202</v>
      </c>
      <c r="C806">
        <v>3</v>
      </c>
      <c r="D806" t="s">
        <v>35</v>
      </c>
      <c r="E806" t="s">
        <v>36</v>
      </c>
      <c r="F806">
        <v>3</v>
      </c>
      <c r="G806">
        <v>7</v>
      </c>
      <c r="H806">
        <v>1</v>
      </c>
      <c r="I806">
        <v>2</v>
      </c>
      <c r="J806">
        <v>3</v>
      </c>
      <c r="K806" t="s">
        <v>37</v>
      </c>
      <c r="L806" t="s">
        <v>645</v>
      </c>
      <c r="M806" s="1" t="s">
        <v>1087</v>
      </c>
      <c r="N806">
        <v>1.38</v>
      </c>
      <c r="O806" s="3">
        <v>0.11899999999999999</v>
      </c>
      <c r="P806" s="3">
        <v>2.4E-2</v>
      </c>
      <c r="Q806" s="3">
        <v>0.63100000000000001</v>
      </c>
      <c r="R806" s="3">
        <v>0.755</v>
      </c>
      <c r="S806" s="3">
        <v>0.64500000000000002</v>
      </c>
      <c r="T806" s="1" t="s">
        <v>413</v>
      </c>
      <c r="U806" s="5">
        <f t="shared" si="144"/>
        <v>4</v>
      </c>
      <c r="V806" s="5">
        <f t="shared" si="145"/>
        <v>4</v>
      </c>
      <c r="W806" s="5">
        <f t="shared" si="151"/>
        <v>4</v>
      </c>
      <c r="X806" s="5">
        <f t="shared" si="152"/>
        <v>4</v>
      </c>
      <c r="Y806" s="3">
        <v>0.55300000000000005</v>
      </c>
      <c r="Z806" s="3">
        <v>0.39500000000000002</v>
      </c>
      <c r="AA806" s="3">
        <v>0.105</v>
      </c>
      <c r="AB806" s="3">
        <v>0.19</v>
      </c>
      <c r="AC806" s="3">
        <v>0.59099999999999997</v>
      </c>
      <c r="AD806" s="1" t="s">
        <v>71</v>
      </c>
      <c r="AE806" s="5">
        <f t="shared" si="153"/>
        <v>3</v>
      </c>
      <c r="AF806" s="5">
        <f t="shared" si="154"/>
        <v>5</v>
      </c>
      <c r="AG806">
        <v>170</v>
      </c>
      <c r="AH806">
        <v>10</v>
      </c>
      <c r="AI806">
        <v>2</v>
      </c>
      <c r="AJ806">
        <v>84</v>
      </c>
      <c r="AK806">
        <f t="shared" si="146"/>
        <v>86</v>
      </c>
      <c r="AL806">
        <v>53</v>
      </c>
      <c r="AM806">
        <v>31</v>
      </c>
      <c r="AN806">
        <v>9</v>
      </c>
      <c r="AO806" s="1" t="s">
        <v>522</v>
      </c>
    </row>
    <row r="807" spans="1:41" x14ac:dyDescent="0.35">
      <c r="A807" s="2">
        <v>40595</v>
      </c>
      <c r="B807" t="s">
        <v>202</v>
      </c>
      <c r="C807">
        <v>3</v>
      </c>
      <c r="D807" t="s">
        <v>35</v>
      </c>
      <c r="E807" t="s">
        <v>43</v>
      </c>
      <c r="F807">
        <v>3</v>
      </c>
      <c r="G807">
        <v>38</v>
      </c>
      <c r="H807">
        <v>1</v>
      </c>
      <c r="I807">
        <v>2</v>
      </c>
      <c r="K807" t="s">
        <v>37</v>
      </c>
      <c r="L807" t="s">
        <v>876</v>
      </c>
      <c r="M807" s="1" t="s">
        <v>492</v>
      </c>
      <c r="N807">
        <v>1.69</v>
      </c>
      <c r="O807" s="3">
        <v>9.7000000000000003E-2</v>
      </c>
      <c r="P807" s="3">
        <v>3.2000000000000001E-2</v>
      </c>
      <c r="Q807" s="3">
        <v>0.67700000000000005</v>
      </c>
      <c r="R807" s="3">
        <v>0.85699999999999998</v>
      </c>
      <c r="S807" s="3">
        <v>0.4</v>
      </c>
      <c r="T807" s="1" t="s">
        <v>76</v>
      </c>
      <c r="U807" s="5">
        <f t="shared" si="144"/>
        <v>4</v>
      </c>
      <c r="V807" s="5">
        <f t="shared" si="145"/>
        <v>5</v>
      </c>
      <c r="W807" s="5">
        <f t="shared" si="151"/>
        <v>4</v>
      </c>
      <c r="X807" s="5">
        <f t="shared" si="152"/>
        <v>5</v>
      </c>
      <c r="Y807" s="3">
        <v>0.60499999999999998</v>
      </c>
      <c r="Z807" s="3">
        <v>0.49099999999999999</v>
      </c>
      <c r="AA807" s="3">
        <v>5.2999999999999999E-2</v>
      </c>
      <c r="AB807" s="3">
        <v>0.4</v>
      </c>
      <c r="AC807" s="3">
        <v>0.59299999999999997</v>
      </c>
      <c r="AD807" s="1" t="s">
        <v>186</v>
      </c>
      <c r="AE807" s="5">
        <f t="shared" si="153"/>
        <v>4</v>
      </c>
      <c r="AF807" s="5">
        <f t="shared" si="154"/>
        <v>7</v>
      </c>
      <c r="AG807">
        <v>119</v>
      </c>
      <c r="AH807">
        <v>6</v>
      </c>
      <c r="AI807">
        <v>2</v>
      </c>
      <c r="AJ807">
        <v>62</v>
      </c>
      <c r="AK807">
        <f t="shared" si="146"/>
        <v>57</v>
      </c>
      <c r="AL807">
        <v>42</v>
      </c>
      <c r="AM807">
        <v>20</v>
      </c>
      <c r="AN807">
        <v>3</v>
      </c>
      <c r="AO807" s="1" t="s">
        <v>218</v>
      </c>
    </row>
    <row r="808" spans="1:41" x14ac:dyDescent="0.35">
      <c r="A808" s="2">
        <v>40595</v>
      </c>
      <c r="B808" t="s">
        <v>202</v>
      </c>
      <c r="C808">
        <v>3</v>
      </c>
      <c r="D808" t="s">
        <v>35</v>
      </c>
      <c r="E808" t="s">
        <v>49</v>
      </c>
      <c r="F808">
        <v>3</v>
      </c>
      <c r="G808">
        <v>41</v>
      </c>
      <c r="H808">
        <v>1</v>
      </c>
      <c r="I808">
        <v>2</v>
      </c>
      <c r="K808" t="s">
        <v>37</v>
      </c>
      <c r="L808" t="s">
        <v>667</v>
      </c>
      <c r="M808" s="1" t="s">
        <v>1088</v>
      </c>
      <c r="N808">
        <v>1.07</v>
      </c>
      <c r="O808" s="3">
        <v>8.2000000000000003E-2</v>
      </c>
      <c r="P808" s="3">
        <v>2.7E-2</v>
      </c>
      <c r="Q808" s="3">
        <v>0.65800000000000003</v>
      </c>
      <c r="R808" s="3">
        <v>0.70799999999999996</v>
      </c>
      <c r="S808" s="3">
        <v>0.6</v>
      </c>
      <c r="T808" s="1" t="s">
        <v>112</v>
      </c>
      <c r="U808" s="5">
        <f t="shared" si="144"/>
        <v>1</v>
      </c>
      <c r="V808" s="5">
        <f t="shared" si="145"/>
        <v>4</v>
      </c>
      <c r="W808" s="5">
        <f t="shared" si="151"/>
        <v>1</v>
      </c>
      <c r="X808" s="5">
        <f t="shared" si="152"/>
        <v>4</v>
      </c>
      <c r="Y808" s="3">
        <v>0.51</v>
      </c>
      <c r="Z808" s="3">
        <v>0.35099999999999998</v>
      </c>
      <c r="AA808" s="3">
        <v>9.5000000000000001E-2</v>
      </c>
      <c r="AB808" s="3">
        <v>0.19400000000000001</v>
      </c>
      <c r="AC808" s="3">
        <v>0.5</v>
      </c>
      <c r="AD808" s="1" t="s">
        <v>222</v>
      </c>
      <c r="AE808" s="5">
        <f t="shared" si="153"/>
        <v>3</v>
      </c>
      <c r="AF808" s="5">
        <f t="shared" si="154"/>
        <v>6</v>
      </c>
      <c r="AG808">
        <v>147</v>
      </c>
      <c r="AH808">
        <v>6</v>
      </c>
      <c r="AI808">
        <v>2</v>
      </c>
      <c r="AJ808">
        <v>73</v>
      </c>
      <c r="AK808">
        <f t="shared" si="146"/>
        <v>74</v>
      </c>
      <c r="AL808">
        <v>48</v>
      </c>
      <c r="AM808">
        <v>25</v>
      </c>
      <c r="AN808">
        <v>7</v>
      </c>
      <c r="AO808" s="1" t="s">
        <v>289</v>
      </c>
    </row>
    <row r="809" spans="1:41" x14ac:dyDescent="0.35">
      <c r="A809" s="2">
        <v>40595</v>
      </c>
      <c r="B809" t="s">
        <v>202</v>
      </c>
      <c r="C809">
        <v>3</v>
      </c>
      <c r="D809" t="s">
        <v>35</v>
      </c>
      <c r="E809" t="s">
        <v>54</v>
      </c>
      <c r="F809">
        <v>3</v>
      </c>
      <c r="G809">
        <v>27</v>
      </c>
      <c r="H809">
        <v>1</v>
      </c>
      <c r="I809">
        <v>2</v>
      </c>
      <c r="K809" t="s">
        <v>37</v>
      </c>
      <c r="L809" t="s">
        <v>1070</v>
      </c>
      <c r="M809" s="1" t="s">
        <v>209</v>
      </c>
      <c r="N809">
        <v>1.8</v>
      </c>
      <c r="O809" s="3">
        <v>7.8E-2</v>
      </c>
      <c r="P809" s="3">
        <v>0.02</v>
      </c>
      <c r="Q809" s="3">
        <v>0.64700000000000002</v>
      </c>
      <c r="R809" s="3">
        <v>0.78800000000000003</v>
      </c>
      <c r="S809" s="3">
        <v>0.72199999999999998</v>
      </c>
      <c r="T809" s="1" t="s">
        <v>179</v>
      </c>
      <c r="U809" s="5">
        <f t="shared" si="144"/>
        <v>3</v>
      </c>
      <c r="V809" s="5">
        <f t="shared" si="145"/>
        <v>3</v>
      </c>
      <c r="W809" s="5">
        <f t="shared" si="151"/>
        <v>3</v>
      </c>
      <c r="X809" s="5">
        <f t="shared" si="152"/>
        <v>3</v>
      </c>
      <c r="Y809" s="3">
        <v>0.59199999999999997</v>
      </c>
      <c r="Z809" s="3">
        <v>0.42299999999999999</v>
      </c>
      <c r="AA809" s="3">
        <v>1.9E-2</v>
      </c>
      <c r="AB809" s="3">
        <v>0.41199999999999998</v>
      </c>
      <c r="AC809" s="3">
        <v>0.44400000000000001</v>
      </c>
      <c r="AD809" s="1" t="s">
        <v>122</v>
      </c>
      <c r="AE809" s="5">
        <f t="shared" si="153"/>
        <v>3</v>
      </c>
      <c r="AF809" s="5">
        <f t="shared" si="154"/>
        <v>4</v>
      </c>
      <c r="AG809">
        <v>103</v>
      </c>
      <c r="AH809">
        <v>4</v>
      </c>
      <c r="AI809">
        <v>1</v>
      </c>
      <c r="AJ809">
        <v>51</v>
      </c>
      <c r="AK809">
        <f t="shared" si="146"/>
        <v>52</v>
      </c>
      <c r="AL809">
        <v>33</v>
      </c>
      <c r="AM809">
        <v>18</v>
      </c>
      <c r="AN809">
        <v>1</v>
      </c>
      <c r="AO809" s="1" t="s">
        <v>843</v>
      </c>
    </row>
    <row r="810" spans="1:41" x14ac:dyDescent="0.35">
      <c r="A810" s="2">
        <v>40560</v>
      </c>
      <c r="B810" t="s">
        <v>346</v>
      </c>
      <c r="C810">
        <v>5</v>
      </c>
      <c r="D810" t="s">
        <v>35</v>
      </c>
      <c r="E810" t="s">
        <v>61</v>
      </c>
      <c r="F810">
        <v>3</v>
      </c>
      <c r="G810">
        <v>5</v>
      </c>
      <c r="H810">
        <v>1</v>
      </c>
      <c r="I810">
        <v>3</v>
      </c>
      <c r="J810">
        <v>5</v>
      </c>
      <c r="K810" t="s">
        <v>37</v>
      </c>
      <c r="L810" t="s">
        <v>175</v>
      </c>
      <c r="M810" s="1" t="s">
        <v>801</v>
      </c>
      <c r="N810">
        <v>1.54</v>
      </c>
      <c r="O810" s="3">
        <v>6.7000000000000004E-2</v>
      </c>
      <c r="P810" s="3">
        <v>0</v>
      </c>
      <c r="Q810" s="3">
        <v>0.64</v>
      </c>
      <c r="R810" s="3">
        <v>0.72899999999999998</v>
      </c>
      <c r="S810" s="3">
        <v>0.55600000000000005</v>
      </c>
      <c r="T810" s="1" t="s">
        <v>112</v>
      </c>
      <c r="U810" s="5">
        <f t="shared" si="144"/>
        <v>1</v>
      </c>
      <c r="V810" s="5">
        <f t="shared" si="145"/>
        <v>4</v>
      </c>
      <c r="W810" s="5">
        <f t="shared" si="151"/>
        <v>1</v>
      </c>
      <c r="X810" s="5">
        <f t="shared" si="152"/>
        <v>4</v>
      </c>
      <c r="Y810" s="3">
        <v>0.57599999999999996</v>
      </c>
      <c r="Z810" s="3">
        <v>0.51400000000000001</v>
      </c>
      <c r="AA810" s="3">
        <v>5.5E-2</v>
      </c>
      <c r="AB810" s="3">
        <v>0.373</v>
      </c>
      <c r="AC810" s="3">
        <v>0.68</v>
      </c>
      <c r="AD810" s="1" t="s">
        <v>544</v>
      </c>
      <c r="AE810" s="5">
        <f t="shared" si="153"/>
        <v>7</v>
      </c>
      <c r="AF810" s="5">
        <f t="shared" si="154"/>
        <v>18</v>
      </c>
      <c r="AG810">
        <v>184</v>
      </c>
      <c r="AH810">
        <v>5</v>
      </c>
      <c r="AI810">
        <v>0</v>
      </c>
      <c r="AJ810">
        <v>75</v>
      </c>
      <c r="AK810">
        <f t="shared" si="146"/>
        <v>109</v>
      </c>
      <c r="AL810">
        <v>48</v>
      </c>
      <c r="AM810">
        <v>27</v>
      </c>
      <c r="AN810">
        <v>6</v>
      </c>
      <c r="AO810" s="1" t="s">
        <v>1038</v>
      </c>
    </row>
    <row r="811" spans="1:41" x14ac:dyDescent="0.35">
      <c r="A811" s="2">
        <v>40560</v>
      </c>
      <c r="B811" t="s">
        <v>346</v>
      </c>
      <c r="C811">
        <v>5</v>
      </c>
      <c r="D811" t="s">
        <v>35</v>
      </c>
      <c r="E811" t="s">
        <v>36</v>
      </c>
      <c r="F811">
        <v>3</v>
      </c>
      <c r="G811">
        <v>2</v>
      </c>
      <c r="H811">
        <v>1</v>
      </c>
      <c r="I811">
        <v>3</v>
      </c>
      <c r="J811">
        <v>2</v>
      </c>
      <c r="K811" t="s">
        <v>37</v>
      </c>
      <c r="L811" t="s">
        <v>435</v>
      </c>
      <c r="M811" s="1" t="s">
        <v>1089</v>
      </c>
      <c r="N811">
        <v>1.04</v>
      </c>
      <c r="O811" s="3">
        <v>4.8000000000000001E-2</v>
      </c>
      <c r="P811" s="3">
        <v>0.04</v>
      </c>
      <c r="Q811" s="3">
        <v>0.68799999999999994</v>
      </c>
      <c r="R811" s="3">
        <v>0.73299999999999998</v>
      </c>
      <c r="S811" s="3">
        <v>0.41</v>
      </c>
      <c r="T811" s="1" t="s">
        <v>237</v>
      </c>
      <c r="U811" s="5">
        <f t="shared" si="144"/>
        <v>7</v>
      </c>
      <c r="V811" s="5">
        <f t="shared" si="145"/>
        <v>10</v>
      </c>
      <c r="W811" s="5">
        <f t="shared" si="151"/>
        <v>7</v>
      </c>
      <c r="X811" s="5">
        <f t="shared" si="152"/>
        <v>10</v>
      </c>
      <c r="Y811" s="3">
        <v>0.51700000000000002</v>
      </c>
      <c r="Z811" s="3">
        <v>0.38100000000000001</v>
      </c>
      <c r="AA811" s="3">
        <v>4.8000000000000001E-2</v>
      </c>
      <c r="AB811" s="3">
        <v>0.27400000000000002</v>
      </c>
      <c r="AC811" s="3">
        <v>0.53500000000000003</v>
      </c>
      <c r="AD811" s="1" t="s">
        <v>113</v>
      </c>
      <c r="AE811" s="5">
        <f t="shared" si="153"/>
        <v>5</v>
      </c>
      <c r="AF811" s="5">
        <f t="shared" si="154"/>
        <v>14</v>
      </c>
      <c r="AG811">
        <v>230</v>
      </c>
      <c r="AH811">
        <v>6</v>
      </c>
      <c r="AI811">
        <v>5</v>
      </c>
      <c r="AJ811">
        <v>125</v>
      </c>
      <c r="AK811">
        <f t="shared" si="146"/>
        <v>105</v>
      </c>
      <c r="AL811">
        <v>86</v>
      </c>
      <c r="AM811">
        <v>39</v>
      </c>
      <c r="AN811">
        <v>5</v>
      </c>
      <c r="AO811" s="1" t="s">
        <v>423</v>
      </c>
    </row>
    <row r="812" spans="1:41" x14ac:dyDescent="0.35">
      <c r="A812" s="2">
        <v>40560</v>
      </c>
      <c r="B812" t="s">
        <v>346</v>
      </c>
      <c r="C812">
        <v>5</v>
      </c>
      <c r="D812" t="s">
        <v>35</v>
      </c>
      <c r="E812" t="s">
        <v>43</v>
      </c>
      <c r="F812">
        <v>3</v>
      </c>
      <c r="G812">
        <v>6</v>
      </c>
      <c r="H812">
        <v>1</v>
      </c>
      <c r="I812">
        <v>3</v>
      </c>
      <c r="J812">
        <v>6</v>
      </c>
      <c r="K812" t="s">
        <v>37</v>
      </c>
      <c r="L812" t="s">
        <v>645</v>
      </c>
      <c r="M812" s="1" t="s">
        <v>1090</v>
      </c>
      <c r="N812">
        <v>1.49</v>
      </c>
      <c r="O812" s="3">
        <v>0.11</v>
      </c>
      <c r="P812" s="3">
        <v>1.0999999999999999E-2</v>
      </c>
      <c r="Q812" s="3">
        <v>0.68100000000000005</v>
      </c>
      <c r="R812" s="3">
        <v>0.82299999999999995</v>
      </c>
      <c r="S812" s="3">
        <v>0.41399999999999998</v>
      </c>
      <c r="T812" s="1" t="s">
        <v>70</v>
      </c>
      <c r="U812" s="5">
        <f t="shared" si="144"/>
        <v>1</v>
      </c>
      <c r="V812" s="5">
        <f t="shared" si="145"/>
        <v>2</v>
      </c>
      <c r="W812" s="5">
        <f t="shared" si="151"/>
        <v>1</v>
      </c>
      <c r="X812" s="5">
        <f t="shared" si="152"/>
        <v>2</v>
      </c>
      <c r="Y812" s="3">
        <v>0.57199999999999995</v>
      </c>
      <c r="Z812" s="3">
        <v>0.45800000000000002</v>
      </c>
      <c r="AA812" s="3">
        <v>6.3E-2</v>
      </c>
      <c r="AB812" s="3">
        <v>0.28799999999999998</v>
      </c>
      <c r="AC812" s="3">
        <v>0.65900000000000003</v>
      </c>
      <c r="AD812" s="1" t="s">
        <v>234</v>
      </c>
      <c r="AE812" s="5">
        <f t="shared" si="153"/>
        <v>5</v>
      </c>
      <c r="AF812" s="5">
        <f t="shared" si="154"/>
        <v>10</v>
      </c>
      <c r="AG812">
        <v>187</v>
      </c>
      <c r="AH812">
        <v>10</v>
      </c>
      <c r="AI812">
        <v>1</v>
      </c>
      <c r="AJ812">
        <v>91</v>
      </c>
      <c r="AK812">
        <f t="shared" si="146"/>
        <v>96</v>
      </c>
      <c r="AL812">
        <v>62</v>
      </c>
      <c r="AM812">
        <v>29</v>
      </c>
      <c r="AN812">
        <v>6</v>
      </c>
      <c r="AO812" s="1" t="s">
        <v>584</v>
      </c>
    </row>
    <row r="813" spans="1:41" x14ac:dyDescent="0.35">
      <c r="A813" s="2">
        <v>40560</v>
      </c>
      <c r="B813" t="s">
        <v>346</v>
      </c>
      <c r="C813">
        <v>5</v>
      </c>
      <c r="D813" t="s">
        <v>35</v>
      </c>
      <c r="E813" t="s">
        <v>49</v>
      </c>
      <c r="F813">
        <v>3</v>
      </c>
      <c r="G813">
        <v>14</v>
      </c>
      <c r="H813">
        <v>1</v>
      </c>
      <c r="I813">
        <v>3</v>
      </c>
      <c r="J813">
        <v>14</v>
      </c>
      <c r="K813" t="s">
        <v>37</v>
      </c>
      <c r="L813" t="s">
        <v>668</v>
      </c>
      <c r="M813" s="1" t="s">
        <v>1091</v>
      </c>
      <c r="N813">
        <v>1.92</v>
      </c>
      <c r="O813" s="3">
        <v>0.16</v>
      </c>
      <c r="P813" s="3">
        <v>5.2999999999999999E-2</v>
      </c>
      <c r="Q813" s="3">
        <v>0.747</v>
      </c>
      <c r="R813" s="3">
        <v>0.85699999999999998</v>
      </c>
      <c r="S813" s="3">
        <v>0.47399999999999998</v>
      </c>
      <c r="T813" s="1" t="s">
        <v>179</v>
      </c>
      <c r="U813" s="5">
        <f t="shared" si="144"/>
        <v>3</v>
      </c>
      <c r="V813" s="5">
        <f t="shared" si="145"/>
        <v>3</v>
      </c>
      <c r="W813" s="5">
        <f t="shared" si="151"/>
        <v>3</v>
      </c>
      <c r="X813" s="5">
        <f t="shared" si="152"/>
        <v>3</v>
      </c>
      <c r="Y813" s="3">
        <v>0.60799999999999998</v>
      </c>
      <c r="Z813" s="3">
        <v>0.46200000000000002</v>
      </c>
      <c r="AA813" s="3">
        <v>6.4000000000000001E-2</v>
      </c>
      <c r="AB813" s="3">
        <v>0.39100000000000001</v>
      </c>
      <c r="AC813" s="3">
        <v>0.56299999999999994</v>
      </c>
      <c r="AD813" s="1" t="s">
        <v>131</v>
      </c>
      <c r="AE813" s="5">
        <f t="shared" si="153"/>
        <v>5</v>
      </c>
      <c r="AF813" s="5">
        <f t="shared" si="154"/>
        <v>13</v>
      </c>
      <c r="AG813">
        <v>153</v>
      </c>
      <c r="AH813">
        <v>12</v>
      </c>
      <c r="AI813">
        <v>4</v>
      </c>
      <c r="AJ813">
        <v>75</v>
      </c>
      <c r="AK813">
        <f t="shared" si="146"/>
        <v>78</v>
      </c>
      <c r="AL813">
        <v>56</v>
      </c>
      <c r="AM813">
        <v>19</v>
      </c>
      <c r="AN813">
        <v>5</v>
      </c>
      <c r="AO813" s="1" t="s">
        <v>698</v>
      </c>
    </row>
    <row r="814" spans="1:41" x14ac:dyDescent="0.35">
      <c r="A814" s="2">
        <v>40560</v>
      </c>
      <c r="B814" t="s">
        <v>346</v>
      </c>
      <c r="C814">
        <v>5</v>
      </c>
      <c r="D814" t="s">
        <v>35</v>
      </c>
      <c r="E814" t="s">
        <v>54</v>
      </c>
      <c r="F814">
        <v>3</v>
      </c>
      <c r="G814">
        <v>27</v>
      </c>
      <c r="H814">
        <v>1</v>
      </c>
      <c r="I814">
        <v>3</v>
      </c>
      <c r="J814">
        <v>29</v>
      </c>
      <c r="K814" t="s">
        <v>37</v>
      </c>
      <c r="L814" t="s">
        <v>964</v>
      </c>
      <c r="M814" s="1" t="s">
        <v>1092</v>
      </c>
      <c r="N814">
        <v>1.52</v>
      </c>
      <c r="O814" s="3">
        <v>4.4999999999999998E-2</v>
      </c>
      <c r="P814" s="3">
        <v>0</v>
      </c>
      <c r="Q814" s="3">
        <v>0.77300000000000002</v>
      </c>
      <c r="R814" s="3">
        <v>0.58799999999999997</v>
      </c>
      <c r="S814" s="3">
        <v>0.8</v>
      </c>
      <c r="T814" s="1" t="s">
        <v>46</v>
      </c>
      <c r="U814" s="5">
        <f t="shared" si="144"/>
        <v>0</v>
      </c>
      <c r="V814" s="5">
        <f t="shared" si="145"/>
        <v>1</v>
      </c>
      <c r="W814" s="5">
        <f t="shared" si="151"/>
        <v>0</v>
      </c>
      <c r="X814" s="5">
        <f t="shared" si="152"/>
        <v>1</v>
      </c>
      <c r="Y814" s="3">
        <v>0.58299999999999996</v>
      </c>
      <c r="Z814" s="3">
        <v>0.55300000000000005</v>
      </c>
      <c r="AA814" s="3">
        <v>5.2999999999999999E-2</v>
      </c>
      <c r="AB814" s="3">
        <v>0.34799999999999998</v>
      </c>
      <c r="AC814" s="3">
        <v>0.86699999999999999</v>
      </c>
      <c r="AD814" s="1" t="s">
        <v>222</v>
      </c>
      <c r="AE814" s="5">
        <f t="shared" si="153"/>
        <v>3</v>
      </c>
      <c r="AF814" s="5">
        <f t="shared" si="154"/>
        <v>6</v>
      </c>
      <c r="AG814">
        <v>60</v>
      </c>
      <c r="AH814">
        <v>1</v>
      </c>
      <c r="AI814">
        <v>0</v>
      </c>
      <c r="AJ814">
        <v>22</v>
      </c>
      <c r="AK814">
        <f t="shared" si="146"/>
        <v>38</v>
      </c>
      <c r="AL814">
        <v>17</v>
      </c>
      <c r="AM814">
        <v>5</v>
      </c>
      <c r="AN814">
        <v>2</v>
      </c>
      <c r="AO814" s="1" t="s">
        <v>654</v>
      </c>
    </row>
    <row r="815" spans="1:41" x14ac:dyDescent="0.35">
      <c r="A815" s="2">
        <v>40560</v>
      </c>
      <c r="B815" t="s">
        <v>346</v>
      </c>
      <c r="C815">
        <v>5</v>
      </c>
      <c r="D815" t="s">
        <v>35</v>
      </c>
      <c r="E815" t="s">
        <v>128</v>
      </c>
      <c r="F815">
        <v>3</v>
      </c>
      <c r="G815">
        <v>81</v>
      </c>
      <c r="H815">
        <v>1</v>
      </c>
      <c r="I815">
        <v>3</v>
      </c>
      <c r="K815" t="s">
        <v>37</v>
      </c>
      <c r="L815" t="s">
        <v>1040</v>
      </c>
      <c r="M815" s="1" t="s">
        <v>1093</v>
      </c>
      <c r="N815">
        <v>1.42</v>
      </c>
      <c r="O815" s="3">
        <v>7.3999999999999996E-2</v>
      </c>
      <c r="P815" s="3">
        <v>2.5000000000000001E-2</v>
      </c>
      <c r="Q815" s="3">
        <v>0.64500000000000002</v>
      </c>
      <c r="R815" s="3">
        <v>0.75600000000000001</v>
      </c>
      <c r="S815" s="3">
        <v>0.628</v>
      </c>
      <c r="T815" s="1" t="s">
        <v>76</v>
      </c>
      <c r="U815" s="5">
        <f t="shared" si="144"/>
        <v>4</v>
      </c>
      <c r="V815" s="5">
        <f t="shared" si="145"/>
        <v>5</v>
      </c>
      <c r="W815" s="5">
        <f t="shared" si="151"/>
        <v>4</v>
      </c>
      <c r="X815" s="5">
        <f t="shared" si="152"/>
        <v>5</v>
      </c>
      <c r="Y815" s="3">
        <v>0.54700000000000004</v>
      </c>
      <c r="Z815" s="3">
        <v>0.41099999999999998</v>
      </c>
      <c r="AA815" s="3">
        <v>5.5E-2</v>
      </c>
      <c r="AB815" s="3">
        <v>0.33300000000000002</v>
      </c>
      <c r="AC815" s="3">
        <v>0.51600000000000001</v>
      </c>
      <c r="AD815" s="1" t="s">
        <v>716</v>
      </c>
      <c r="AE815" s="5">
        <f t="shared" si="153"/>
        <v>7</v>
      </c>
      <c r="AF815" s="5">
        <f t="shared" si="154"/>
        <v>20</v>
      </c>
      <c r="AG815">
        <v>267</v>
      </c>
      <c r="AH815">
        <v>9</v>
      </c>
      <c r="AI815">
        <v>3</v>
      </c>
      <c r="AJ815">
        <v>121</v>
      </c>
      <c r="AK815">
        <f t="shared" si="146"/>
        <v>146</v>
      </c>
      <c r="AL815">
        <v>78</v>
      </c>
      <c r="AM815">
        <v>43</v>
      </c>
      <c r="AN815">
        <v>8</v>
      </c>
      <c r="AO815" s="1" t="s">
        <v>195</v>
      </c>
    </row>
    <row r="816" spans="1:41" x14ac:dyDescent="0.35">
      <c r="A816" s="2">
        <v>40560</v>
      </c>
      <c r="B816" t="s">
        <v>346</v>
      </c>
      <c r="C816">
        <v>5</v>
      </c>
      <c r="D816" t="s">
        <v>35</v>
      </c>
      <c r="E816" t="s">
        <v>133</v>
      </c>
      <c r="F816">
        <v>3</v>
      </c>
      <c r="G816">
        <v>42</v>
      </c>
      <c r="H816">
        <v>1</v>
      </c>
      <c r="I816">
        <v>3</v>
      </c>
      <c r="K816" t="s">
        <v>37</v>
      </c>
      <c r="L816" t="s">
        <v>663</v>
      </c>
      <c r="M816" s="1" t="s">
        <v>1094</v>
      </c>
      <c r="N816">
        <v>2.0299999999999998</v>
      </c>
      <c r="O816" s="3">
        <v>0.106</v>
      </c>
      <c r="P816" s="3">
        <v>1.4999999999999999E-2</v>
      </c>
      <c r="Q816" s="3">
        <v>0.68200000000000005</v>
      </c>
      <c r="R816" s="3">
        <v>0.75600000000000001</v>
      </c>
      <c r="S816" s="3">
        <v>0.66700000000000004</v>
      </c>
      <c r="T816" s="1" t="s">
        <v>70</v>
      </c>
      <c r="U816" s="5">
        <f t="shared" si="144"/>
        <v>1</v>
      </c>
      <c r="V816" s="5">
        <f t="shared" si="145"/>
        <v>2</v>
      </c>
      <c r="W816" s="5">
        <f t="shared" si="151"/>
        <v>1</v>
      </c>
      <c r="X816" s="5">
        <f t="shared" si="152"/>
        <v>2</v>
      </c>
      <c r="Y816" s="3">
        <v>0.64100000000000001</v>
      </c>
      <c r="Z816" s="3">
        <v>0.55400000000000005</v>
      </c>
      <c r="AA816" s="3">
        <v>4.5999999999999999E-2</v>
      </c>
      <c r="AB816" s="3">
        <v>0.32300000000000001</v>
      </c>
      <c r="AC816" s="3">
        <v>0.76500000000000001</v>
      </c>
      <c r="AD816" s="1" t="s">
        <v>433</v>
      </c>
      <c r="AE816" s="5">
        <f t="shared" si="153"/>
        <v>7</v>
      </c>
      <c r="AF816" s="5">
        <f t="shared" si="154"/>
        <v>12</v>
      </c>
      <c r="AG816">
        <v>131</v>
      </c>
      <c r="AH816">
        <v>7</v>
      </c>
      <c r="AI816">
        <v>1</v>
      </c>
      <c r="AJ816">
        <v>66</v>
      </c>
      <c r="AK816">
        <f t="shared" si="146"/>
        <v>65</v>
      </c>
      <c r="AL816">
        <v>45</v>
      </c>
      <c r="AM816">
        <v>21</v>
      </c>
      <c r="AN816">
        <v>3</v>
      </c>
      <c r="AO816" s="1" t="s">
        <v>360</v>
      </c>
    </row>
    <row r="817" spans="1:41" x14ac:dyDescent="0.35">
      <c r="A817" s="2">
        <v>40515</v>
      </c>
      <c r="B817" t="s">
        <v>1095</v>
      </c>
      <c r="C817">
        <v>3</v>
      </c>
      <c r="D817" t="s">
        <v>35</v>
      </c>
      <c r="E817" t="s">
        <v>98</v>
      </c>
      <c r="F817">
        <v>3</v>
      </c>
      <c r="G817">
        <v>42</v>
      </c>
      <c r="H817">
        <v>1</v>
      </c>
      <c r="K817" t="s">
        <v>37</v>
      </c>
      <c r="L817" t="s">
        <v>675</v>
      </c>
      <c r="M817" s="1" t="s">
        <v>1096</v>
      </c>
      <c r="U817" s="5">
        <f t="shared" si="144"/>
        <v>0</v>
      </c>
      <c r="V817" s="5">
        <f t="shared" si="145"/>
        <v>0</v>
      </c>
      <c r="AK817">
        <f t="shared" si="146"/>
        <v>0</v>
      </c>
    </row>
    <row r="818" spans="1:41" x14ac:dyDescent="0.35">
      <c r="A818" s="2">
        <v>40515</v>
      </c>
      <c r="B818" t="s">
        <v>1095</v>
      </c>
      <c r="C818">
        <v>3</v>
      </c>
      <c r="D818" t="s">
        <v>35</v>
      </c>
      <c r="E818" t="s">
        <v>98</v>
      </c>
      <c r="F818">
        <v>3</v>
      </c>
      <c r="G818">
        <v>12</v>
      </c>
      <c r="H818">
        <v>1</v>
      </c>
      <c r="K818" t="s">
        <v>37</v>
      </c>
      <c r="L818" t="s">
        <v>177</v>
      </c>
      <c r="M818" s="1" t="s">
        <v>1097</v>
      </c>
      <c r="U818" s="5">
        <f t="shared" si="144"/>
        <v>0</v>
      </c>
      <c r="V818" s="5">
        <f t="shared" si="145"/>
        <v>0</v>
      </c>
      <c r="AK818">
        <f t="shared" si="146"/>
        <v>0</v>
      </c>
    </row>
    <row r="819" spans="1:41" x14ac:dyDescent="0.35">
      <c r="A819" s="2">
        <v>40503</v>
      </c>
      <c r="B819" t="s">
        <v>227</v>
      </c>
      <c r="C819">
        <v>3</v>
      </c>
      <c r="D819" t="s">
        <v>35</v>
      </c>
      <c r="E819" t="s">
        <v>36</v>
      </c>
      <c r="F819">
        <v>3</v>
      </c>
      <c r="G819">
        <v>2</v>
      </c>
      <c r="H819">
        <v>0</v>
      </c>
      <c r="K819" t="s">
        <v>435</v>
      </c>
      <c r="L819" t="s">
        <v>37</v>
      </c>
      <c r="M819" s="1" t="s">
        <v>665</v>
      </c>
      <c r="N819">
        <v>0.63</v>
      </c>
      <c r="O819" s="3">
        <v>3.5000000000000003E-2</v>
      </c>
      <c r="P819" s="3">
        <v>5.2999999999999999E-2</v>
      </c>
      <c r="Q819" s="3">
        <v>0.61399999999999999</v>
      </c>
      <c r="R819" s="3">
        <v>0.57099999999999995</v>
      </c>
      <c r="S819" s="3">
        <v>0.40899999999999997</v>
      </c>
      <c r="T819" s="1" t="s">
        <v>319</v>
      </c>
      <c r="U819" s="5">
        <f t="shared" si="144"/>
        <v>7</v>
      </c>
      <c r="V819" s="5">
        <f t="shared" si="145"/>
        <v>11</v>
      </c>
      <c r="W819" s="5">
        <f t="shared" ref="W819:W836" si="155">_xlfn.NUMBERVALUE(LEFT(T819, FIND( "/", T819) - 1))</f>
        <v>7</v>
      </c>
      <c r="X819" s="5">
        <f t="shared" ref="X819:X836" si="156">_xlfn.NUMBERVALUE(RIGHT(T819, LEN(T819) - FIND( "/", T819)))</f>
        <v>11</v>
      </c>
      <c r="Y819" s="3">
        <v>0.41099999999999998</v>
      </c>
      <c r="Z819" s="3">
        <v>0.309</v>
      </c>
      <c r="AA819" s="3">
        <v>7.2999999999999995E-2</v>
      </c>
      <c r="AB819" s="3">
        <v>0.23499999999999999</v>
      </c>
      <c r="AC819" s="3">
        <v>0.42899999999999999</v>
      </c>
      <c r="AD819" s="1" t="s">
        <v>84</v>
      </c>
      <c r="AE819" s="5">
        <f t="shared" ref="AE819:AE836" si="157">_xlfn.NUMBERVALUE(LEFT(AD819, FIND( "/", AD819) - 1))</f>
        <v>1</v>
      </c>
      <c r="AF819" s="5">
        <f t="shared" ref="AF819:AF836" si="158">_xlfn.NUMBERVALUE(RIGHT(AD819, LEN(AD819) - FIND( "/", AD819)))</f>
        <v>1</v>
      </c>
      <c r="AG819">
        <v>112</v>
      </c>
      <c r="AH819">
        <v>2</v>
      </c>
      <c r="AI819">
        <v>3</v>
      </c>
      <c r="AJ819">
        <v>57</v>
      </c>
      <c r="AK819">
        <f t="shared" si="146"/>
        <v>55</v>
      </c>
      <c r="AL819">
        <v>35</v>
      </c>
      <c r="AM819">
        <v>22</v>
      </c>
      <c r="AN819">
        <v>4</v>
      </c>
      <c r="AO819" s="1" t="s">
        <v>173</v>
      </c>
    </row>
    <row r="820" spans="1:41" x14ac:dyDescent="0.35">
      <c r="A820" s="2">
        <v>40503</v>
      </c>
      <c r="B820" t="s">
        <v>227</v>
      </c>
      <c r="C820">
        <v>3</v>
      </c>
      <c r="D820" t="s">
        <v>35</v>
      </c>
      <c r="E820" t="s">
        <v>98</v>
      </c>
      <c r="F820">
        <v>3</v>
      </c>
      <c r="G820">
        <v>1</v>
      </c>
      <c r="H820">
        <v>0</v>
      </c>
      <c r="K820" t="s">
        <v>140</v>
      </c>
      <c r="L820" t="s">
        <v>37</v>
      </c>
      <c r="M820" s="1" t="s">
        <v>767</v>
      </c>
      <c r="N820">
        <v>0.76</v>
      </c>
      <c r="O820" s="3">
        <v>0.115</v>
      </c>
      <c r="P820" s="3">
        <v>1.6E-2</v>
      </c>
      <c r="Q820" s="3">
        <v>0.63900000000000001</v>
      </c>
      <c r="R820" s="3">
        <v>0.64100000000000001</v>
      </c>
      <c r="S820" s="3">
        <v>0.45500000000000002</v>
      </c>
      <c r="T820" s="1" t="s">
        <v>52</v>
      </c>
      <c r="U820" s="5">
        <f t="shared" si="144"/>
        <v>4</v>
      </c>
      <c r="V820" s="5">
        <f t="shared" si="145"/>
        <v>8</v>
      </c>
      <c r="W820" s="5">
        <f t="shared" si="155"/>
        <v>4</v>
      </c>
      <c r="X820" s="5">
        <f t="shared" si="156"/>
        <v>8</v>
      </c>
      <c r="Y820" s="3">
        <v>0.44700000000000001</v>
      </c>
      <c r="Z820" s="3">
        <v>0.32300000000000001</v>
      </c>
      <c r="AA820" s="3">
        <v>9.7000000000000003E-2</v>
      </c>
      <c r="AB820" s="3">
        <v>0.27300000000000002</v>
      </c>
      <c r="AC820" s="3">
        <v>0.379</v>
      </c>
      <c r="AD820" s="1" t="s">
        <v>58</v>
      </c>
      <c r="AE820" s="5">
        <f t="shared" si="157"/>
        <v>1</v>
      </c>
      <c r="AF820" s="5">
        <f t="shared" si="158"/>
        <v>5</v>
      </c>
      <c r="AG820">
        <v>123</v>
      </c>
      <c r="AH820">
        <v>7</v>
      </c>
      <c r="AI820">
        <v>1</v>
      </c>
      <c r="AJ820">
        <v>61</v>
      </c>
      <c r="AK820">
        <f t="shared" si="146"/>
        <v>62</v>
      </c>
      <c r="AL820">
        <v>39</v>
      </c>
      <c r="AM820">
        <v>22</v>
      </c>
      <c r="AN820">
        <v>6</v>
      </c>
      <c r="AO820" s="1" t="s">
        <v>488</v>
      </c>
    </row>
    <row r="821" spans="1:41" x14ac:dyDescent="0.35">
      <c r="A821" s="2">
        <v>40503</v>
      </c>
      <c r="B821" t="s">
        <v>227</v>
      </c>
      <c r="C821">
        <v>3</v>
      </c>
      <c r="D821" t="s">
        <v>35</v>
      </c>
      <c r="E821" t="s">
        <v>98</v>
      </c>
      <c r="F821">
        <v>3</v>
      </c>
      <c r="G821">
        <v>6</v>
      </c>
      <c r="H821">
        <v>1</v>
      </c>
      <c r="K821" t="s">
        <v>37</v>
      </c>
      <c r="L821" t="s">
        <v>645</v>
      </c>
      <c r="M821" s="1" t="s">
        <v>209</v>
      </c>
      <c r="N821">
        <v>1.54</v>
      </c>
      <c r="O821" s="3">
        <v>9.2999999999999999E-2</v>
      </c>
      <c r="P821" s="3">
        <v>1.9E-2</v>
      </c>
      <c r="Q821" s="3">
        <v>0.61099999999999999</v>
      </c>
      <c r="R821" s="3">
        <v>0.78800000000000003</v>
      </c>
      <c r="S821" s="3">
        <v>0.61899999999999999</v>
      </c>
      <c r="T821" s="1" t="s">
        <v>57</v>
      </c>
      <c r="U821" s="5">
        <f t="shared" si="144"/>
        <v>0</v>
      </c>
      <c r="V821" s="5">
        <f t="shared" si="145"/>
        <v>0</v>
      </c>
      <c r="W821" s="5">
        <f t="shared" si="155"/>
        <v>0</v>
      </c>
      <c r="X821" s="5">
        <f t="shared" si="156"/>
        <v>0</v>
      </c>
      <c r="Y821" s="3">
        <v>0.57299999999999995</v>
      </c>
      <c r="Z821" s="3">
        <v>0.42899999999999999</v>
      </c>
      <c r="AA821" s="3">
        <v>0.125</v>
      </c>
      <c r="AB821" s="3">
        <v>0.25</v>
      </c>
      <c r="AC821" s="3">
        <v>0.60699999999999998</v>
      </c>
      <c r="AD821" s="1" t="s">
        <v>89</v>
      </c>
      <c r="AE821" s="5">
        <f t="shared" si="157"/>
        <v>3</v>
      </c>
      <c r="AF821" s="5">
        <f t="shared" si="158"/>
        <v>7</v>
      </c>
      <c r="AG821">
        <v>110</v>
      </c>
      <c r="AH821">
        <v>5</v>
      </c>
      <c r="AI821">
        <v>1</v>
      </c>
      <c r="AJ821">
        <v>54</v>
      </c>
      <c r="AK821">
        <f t="shared" si="146"/>
        <v>56</v>
      </c>
      <c r="AL821">
        <v>33</v>
      </c>
      <c r="AM821">
        <v>21</v>
      </c>
      <c r="AN821">
        <v>7</v>
      </c>
      <c r="AO821" s="1" t="s">
        <v>72</v>
      </c>
    </row>
    <row r="822" spans="1:41" x14ac:dyDescent="0.35">
      <c r="A822" s="2">
        <v>40503</v>
      </c>
      <c r="B822" t="s">
        <v>227</v>
      </c>
      <c r="C822">
        <v>3</v>
      </c>
      <c r="D822" t="s">
        <v>35</v>
      </c>
      <c r="E822" t="s">
        <v>98</v>
      </c>
      <c r="F822">
        <v>3</v>
      </c>
      <c r="G822">
        <v>8</v>
      </c>
      <c r="H822">
        <v>1</v>
      </c>
      <c r="K822" t="s">
        <v>37</v>
      </c>
      <c r="L822" t="s">
        <v>999</v>
      </c>
      <c r="M822" s="1" t="s">
        <v>771</v>
      </c>
      <c r="N822">
        <v>1.49</v>
      </c>
      <c r="O822" s="3">
        <v>0.11799999999999999</v>
      </c>
      <c r="P822" s="3">
        <v>0</v>
      </c>
      <c r="Q822" s="3">
        <v>0.58799999999999997</v>
      </c>
      <c r="R822" s="3">
        <v>0.73299999999999998</v>
      </c>
      <c r="S822" s="3">
        <v>0.76200000000000001</v>
      </c>
      <c r="T822" s="1" t="s">
        <v>84</v>
      </c>
      <c r="U822" s="5">
        <f t="shared" si="144"/>
        <v>1</v>
      </c>
      <c r="V822" s="5">
        <f t="shared" si="145"/>
        <v>1</v>
      </c>
      <c r="W822" s="5">
        <f t="shared" si="155"/>
        <v>1</v>
      </c>
      <c r="X822" s="5">
        <f t="shared" si="156"/>
        <v>1</v>
      </c>
      <c r="Y822" s="3">
        <v>0.58099999999999996</v>
      </c>
      <c r="Z822" s="3">
        <v>0.38100000000000001</v>
      </c>
      <c r="AA822" s="3">
        <v>9.5000000000000001E-2</v>
      </c>
      <c r="AB822" s="3">
        <v>0.28000000000000003</v>
      </c>
      <c r="AC822" s="3">
        <v>0.52900000000000003</v>
      </c>
      <c r="AD822" s="1" t="s">
        <v>179</v>
      </c>
      <c r="AE822" s="5">
        <f t="shared" si="157"/>
        <v>3</v>
      </c>
      <c r="AF822" s="5">
        <f t="shared" si="158"/>
        <v>3</v>
      </c>
      <c r="AG822">
        <v>93</v>
      </c>
      <c r="AH822">
        <v>6</v>
      </c>
      <c r="AI822">
        <v>0</v>
      </c>
      <c r="AJ822">
        <v>51</v>
      </c>
      <c r="AK822">
        <f t="shared" si="146"/>
        <v>42</v>
      </c>
      <c r="AL822">
        <v>30</v>
      </c>
      <c r="AM822">
        <v>21</v>
      </c>
      <c r="AN822">
        <v>4</v>
      </c>
      <c r="AO822" s="1" t="s">
        <v>456</v>
      </c>
    </row>
    <row r="823" spans="1:41" x14ac:dyDescent="0.35">
      <c r="A823" s="2">
        <v>40489</v>
      </c>
      <c r="B823" t="s">
        <v>236</v>
      </c>
      <c r="C823">
        <v>3</v>
      </c>
      <c r="D823" t="s">
        <v>35</v>
      </c>
      <c r="E823" t="s">
        <v>49</v>
      </c>
      <c r="F823">
        <v>3</v>
      </c>
      <c r="G823">
        <v>34</v>
      </c>
      <c r="H823">
        <v>0</v>
      </c>
      <c r="I823">
        <v>2</v>
      </c>
      <c r="K823" t="s">
        <v>1070</v>
      </c>
      <c r="L823" t="s">
        <v>37</v>
      </c>
      <c r="M823" s="1" t="s">
        <v>1098</v>
      </c>
      <c r="N823">
        <v>0.83</v>
      </c>
      <c r="O823" s="3">
        <v>6.3E-2</v>
      </c>
      <c r="P823" s="3">
        <v>4.7E-2</v>
      </c>
      <c r="Q823" s="3">
        <v>0.71899999999999997</v>
      </c>
      <c r="R823" s="3">
        <v>0.73899999999999999</v>
      </c>
      <c r="S823" s="3">
        <v>0.44400000000000001</v>
      </c>
      <c r="T823" s="1" t="s">
        <v>108</v>
      </c>
      <c r="U823" s="5">
        <f t="shared" si="144"/>
        <v>2</v>
      </c>
      <c r="V823" s="5">
        <f t="shared" si="145"/>
        <v>4</v>
      </c>
      <c r="W823" s="5">
        <f t="shared" si="155"/>
        <v>2</v>
      </c>
      <c r="X823" s="5">
        <f t="shared" si="156"/>
        <v>4</v>
      </c>
      <c r="Y823" s="3">
        <v>0.46300000000000002</v>
      </c>
      <c r="Z823" s="3">
        <v>0.28599999999999998</v>
      </c>
      <c r="AA823" s="3">
        <v>8.5999999999999993E-2</v>
      </c>
      <c r="AB823" s="3">
        <v>9.8000000000000004E-2</v>
      </c>
      <c r="AC823" s="3">
        <v>0.55200000000000005</v>
      </c>
      <c r="AD823" s="1" t="s">
        <v>367</v>
      </c>
      <c r="AE823" s="5">
        <f t="shared" si="157"/>
        <v>0</v>
      </c>
      <c r="AF823" s="5">
        <f t="shared" si="158"/>
        <v>3</v>
      </c>
      <c r="AG823">
        <v>134</v>
      </c>
      <c r="AH823">
        <v>4</v>
      </c>
      <c r="AI823">
        <v>3</v>
      </c>
      <c r="AJ823">
        <v>64</v>
      </c>
      <c r="AK823">
        <f t="shared" si="146"/>
        <v>70</v>
      </c>
      <c r="AL823">
        <v>46</v>
      </c>
      <c r="AM823">
        <v>18</v>
      </c>
      <c r="AN823">
        <v>6</v>
      </c>
      <c r="AO823" s="1" t="s">
        <v>502</v>
      </c>
    </row>
    <row r="824" spans="1:41" x14ac:dyDescent="0.35">
      <c r="A824" s="2">
        <v>40489</v>
      </c>
      <c r="B824" t="s">
        <v>236</v>
      </c>
      <c r="C824">
        <v>3</v>
      </c>
      <c r="D824" t="s">
        <v>35</v>
      </c>
      <c r="E824" t="s">
        <v>54</v>
      </c>
      <c r="F824">
        <v>3</v>
      </c>
      <c r="G824">
        <v>24</v>
      </c>
      <c r="H824">
        <v>1</v>
      </c>
      <c r="I824">
        <v>2</v>
      </c>
      <c r="K824" t="s">
        <v>37</v>
      </c>
      <c r="L824" t="s">
        <v>925</v>
      </c>
      <c r="M824" s="1" t="s">
        <v>69</v>
      </c>
      <c r="N824">
        <v>1.1399999999999999</v>
      </c>
      <c r="O824" s="3">
        <v>0.11899999999999999</v>
      </c>
      <c r="P824" s="3">
        <v>0.03</v>
      </c>
      <c r="Q824" s="3">
        <v>0.55200000000000005</v>
      </c>
      <c r="R824" s="3">
        <v>0.73</v>
      </c>
      <c r="S824" s="3">
        <v>0.56699999999999995</v>
      </c>
      <c r="T824" s="1" t="s">
        <v>398</v>
      </c>
      <c r="U824" s="5">
        <f t="shared" si="144"/>
        <v>7</v>
      </c>
      <c r="V824" s="5">
        <f t="shared" si="145"/>
        <v>8</v>
      </c>
      <c r="W824" s="5">
        <f t="shared" si="155"/>
        <v>7</v>
      </c>
      <c r="X824" s="5">
        <f t="shared" si="156"/>
        <v>8</v>
      </c>
      <c r="Y824" s="3">
        <v>0.54900000000000004</v>
      </c>
      <c r="Z824" s="3">
        <v>0.39100000000000001</v>
      </c>
      <c r="AA824" s="3">
        <v>2.1999999999999999E-2</v>
      </c>
      <c r="AB824" s="3">
        <v>0.36399999999999999</v>
      </c>
      <c r="AC824" s="3">
        <v>0.46200000000000002</v>
      </c>
      <c r="AD824" s="1" t="s">
        <v>122</v>
      </c>
      <c r="AE824" s="5">
        <f t="shared" si="157"/>
        <v>3</v>
      </c>
      <c r="AF824" s="5">
        <f t="shared" si="158"/>
        <v>4</v>
      </c>
      <c r="AG824">
        <v>113</v>
      </c>
      <c r="AH824">
        <v>8</v>
      </c>
      <c r="AI824">
        <v>2</v>
      </c>
      <c r="AJ824">
        <v>67</v>
      </c>
      <c r="AK824">
        <f t="shared" si="146"/>
        <v>46</v>
      </c>
      <c r="AL824">
        <v>37</v>
      </c>
      <c r="AM824">
        <v>30</v>
      </c>
      <c r="AN824">
        <v>1</v>
      </c>
      <c r="AO824" s="1" t="s">
        <v>409</v>
      </c>
    </row>
    <row r="825" spans="1:41" x14ac:dyDescent="0.35">
      <c r="A825" s="2">
        <v>40483</v>
      </c>
      <c r="B825" t="s">
        <v>1041</v>
      </c>
      <c r="C825">
        <v>3</v>
      </c>
      <c r="D825" t="s">
        <v>35</v>
      </c>
      <c r="E825" t="s">
        <v>61</v>
      </c>
      <c r="F825">
        <v>3</v>
      </c>
      <c r="G825">
        <v>2</v>
      </c>
      <c r="H825">
        <v>0</v>
      </c>
      <c r="I825">
        <v>2</v>
      </c>
      <c r="J825">
        <v>1</v>
      </c>
      <c r="K825" t="s">
        <v>435</v>
      </c>
      <c r="L825" t="s">
        <v>37</v>
      </c>
      <c r="M825" s="1" t="s">
        <v>1099</v>
      </c>
      <c r="N825">
        <v>0.88</v>
      </c>
      <c r="O825" s="3">
        <v>4.9000000000000002E-2</v>
      </c>
      <c r="P825" s="3">
        <v>2.4E-2</v>
      </c>
      <c r="Q825" s="3">
        <v>0.69499999999999995</v>
      </c>
      <c r="R825" s="3">
        <v>0.64900000000000002</v>
      </c>
      <c r="S825" s="3">
        <v>0.64</v>
      </c>
      <c r="T825" s="1" t="s">
        <v>80</v>
      </c>
      <c r="U825" s="5">
        <f t="shared" si="144"/>
        <v>5</v>
      </c>
      <c r="V825" s="5">
        <f t="shared" si="145"/>
        <v>8</v>
      </c>
      <c r="W825" s="5">
        <f t="shared" si="155"/>
        <v>5</v>
      </c>
      <c r="X825" s="5">
        <f t="shared" si="156"/>
        <v>8</v>
      </c>
      <c r="Y825" s="3">
        <v>0.47599999999999998</v>
      </c>
      <c r="Z825" s="3">
        <v>0.31</v>
      </c>
      <c r="AA825" s="3">
        <v>7.0999999999999994E-2</v>
      </c>
      <c r="AB825" s="3">
        <v>0.20399999999999999</v>
      </c>
      <c r="AC825" s="3">
        <v>0.45700000000000002</v>
      </c>
      <c r="AD825" s="1" t="s">
        <v>58</v>
      </c>
      <c r="AE825" s="5">
        <f t="shared" si="157"/>
        <v>1</v>
      </c>
      <c r="AF825" s="5">
        <f t="shared" si="158"/>
        <v>5</v>
      </c>
      <c r="AG825">
        <v>166</v>
      </c>
      <c r="AH825">
        <v>4</v>
      </c>
      <c r="AI825">
        <v>2</v>
      </c>
      <c r="AJ825">
        <v>82</v>
      </c>
      <c r="AK825">
        <f t="shared" si="146"/>
        <v>84</v>
      </c>
      <c r="AL825">
        <v>57</v>
      </c>
      <c r="AM825">
        <v>25</v>
      </c>
      <c r="AN825">
        <v>6</v>
      </c>
      <c r="AO825" s="1" t="s">
        <v>320</v>
      </c>
    </row>
    <row r="826" spans="1:41" x14ac:dyDescent="0.35">
      <c r="A826" s="2">
        <v>40483</v>
      </c>
      <c r="B826" t="s">
        <v>1041</v>
      </c>
      <c r="C826">
        <v>3</v>
      </c>
      <c r="D826" t="s">
        <v>35</v>
      </c>
      <c r="E826" t="s">
        <v>36</v>
      </c>
      <c r="F826">
        <v>3</v>
      </c>
      <c r="G826">
        <v>32</v>
      </c>
      <c r="H826">
        <v>1</v>
      </c>
      <c r="I826">
        <v>2</v>
      </c>
      <c r="K826" t="s">
        <v>37</v>
      </c>
      <c r="L826" t="s">
        <v>964</v>
      </c>
      <c r="M826" s="1" t="s">
        <v>1100</v>
      </c>
      <c r="N826">
        <v>1.06</v>
      </c>
      <c r="O826" s="3">
        <v>4.3999999999999997E-2</v>
      </c>
      <c r="P826" s="3">
        <v>2.9000000000000001E-2</v>
      </c>
      <c r="Q826" s="3">
        <v>0.54400000000000004</v>
      </c>
      <c r="R826" s="3">
        <v>0.75700000000000001</v>
      </c>
      <c r="S826" s="3">
        <v>0.61299999999999999</v>
      </c>
      <c r="T826" s="1" t="s">
        <v>88</v>
      </c>
      <c r="U826" s="5">
        <f t="shared" si="144"/>
        <v>2</v>
      </c>
      <c r="V826" s="5">
        <f t="shared" si="145"/>
        <v>3</v>
      </c>
      <c r="W826" s="5">
        <f t="shared" si="155"/>
        <v>2</v>
      </c>
      <c r="X826" s="5">
        <f t="shared" si="156"/>
        <v>3</v>
      </c>
      <c r="Y826" s="3">
        <v>0.51100000000000001</v>
      </c>
      <c r="Z826" s="3">
        <v>0.32800000000000001</v>
      </c>
      <c r="AA826" s="3">
        <v>0.11899999999999999</v>
      </c>
      <c r="AB826" s="3">
        <v>0.2</v>
      </c>
      <c r="AC826" s="3">
        <v>0.51900000000000002</v>
      </c>
      <c r="AD826" s="1" t="s">
        <v>63</v>
      </c>
      <c r="AE826" s="5">
        <f t="shared" si="157"/>
        <v>2</v>
      </c>
      <c r="AF826" s="5">
        <f t="shared" si="158"/>
        <v>5</v>
      </c>
      <c r="AG826">
        <v>135</v>
      </c>
      <c r="AH826">
        <v>3</v>
      </c>
      <c r="AI826">
        <v>2</v>
      </c>
      <c r="AJ826">
        <v>68</v>
      </c>
      <c r="AK826">
        <f t="shared" si="146"/>
        <v>67</v>
      </c>
      <c r="AL826">
        <v>37</v>
      </c>
      <c r="AM826">
        <v>31</v>
      </c>
      <c r="AN826">
        <v>8</v>
      </c>
      <c r="AO826" s="1" t="s">
        <v>208</v>
      </c>
    </row>
    <row r="827" spans="1:41" x14ac:dyDescent="0.35">
      <c r="A827" s="2">
        <v>40483</v>
      </c>
      <c r="B827" t="s">
        <v>1041</v>
      </c>
      <c r="C827">
        <v>3</v>
      </c>
      <c r="D827" t="s">
        <v>35</v>
      </c>
      <c r="E827" t="s">
        <v>43</v>
      </c>
      <c r="F827">
        <v>3</v>
      </c>
      <c r="G827">
        <v>66</v>
      </c>
      <c r="H827">
        <v>1</v>
      </c>
      <c r="I827">
        <v>2</v>
      </c>
      <c r="J827" t="s">
        <v>203</v>
      </c>
      <c r="K827" t="s">
        <v>37</v>
      </c>
      <c r="L827" t="s">
        <v>1019</v>
      </c>
      <c r="M827" s="1" t="s">
        <v>771</v>
      </c>
      <c r="N827">
        <v>1.74</v>
      </c>
      <c r="O827" s="3">
        <v>9.4E-2</v>
      </c>
      <c r="P827" s="3">
        <v>1.9E-2</v>
      </c>
      <c r="Q827" s="3">
        <v>0.623</v>
      </c>
      <c r="R827" s="3">
        <v>0.75800000000000001</v>
      </c>
      <c r="S827" s="3">
        <v>0.65</v>
      </c>
      <c r="T827" s="1" t="s">
        <v>76</v>
      </c>
      <c r="U827" s="5">
        <f t="shared" si="144"/>
        <v>4</v>
      </c>
      <c r="V827" s="5">
        <f t="shared" si="145"/>
        <v>5</v>
      </c>
      <c r="W827" s="5">
        <f t="shared" si="155"/>
        <v>4</v>
      </c>
      <c r="X827" s="5">
        <f t="shared" si="156"/>
        <v>5</v>
      </c>
      <c r="Y827" s="3">
        <v>0.59299999999999997</v>
      </c>
      <c r="Z827" s="3">
        <v>0.49199999999999999</v>
      </c>
      <c r="AA827" s="3">
        <v>3.1E-2</v>
      </c>
      <c r="AB827" s="3">
        <v>0.35499999999999998</v>
      </c>
      <c r="AC827" s="3">
        <v>0.61799999999999999</v>
      </c>
      <c r="AD827" s="1" t="s">
        <v>95</v>
      </c>
      <c r="AE827" s="5">
        <f t="shared" si="157"/>
        <v>4</v>
      </c>
      <c r="AF827" s="5">
        <f t="shared" si="158"/>
        <v>12</v>
      </c>
      <c r="AG827">
        <v>118</v>
      </c>
      <c r="AH827">
        <v>5</v>
      </c>
      <c r="AI827">
        <v>1</v>
      </c>
      <c r="AJ827">
        <v>53</v>
      </c>
      <c r="AK827">
        <f t="shared" si="146"/>
        <v>65</v>
      </c>
      <c r="AL827">
        <v>33</v>
      </c>
      <c r="AM827">
        <v>20</v>
      </c>
      <c r="AN827">
        <v>2</v>
      </c>
      <c r="AO827" s="1" t="s">
        <v>921</v>
      </c>
    </row>
    <row r="828" spans="1:41" x14ac:dyDescent="0.35">
      <c r="A828" s="2">
        <v>40483</v>
      </c>
      <c r="B828" t="s">
        <v>1041</v>
      </c>
      <c r="C828">
        <v>3</v>
      </c>
      <c r="D828" t="s">
        <v>35</v>
      </c>
      <c r="E828" t="s">
        <v>49</v>
      </c>
      <c r="F828">
        <v>3</v>
      </c>
      <c r="G828">
        <v>41</v>
      </c>
      <c r="H828">
        <v>1</v>
      </c>
      <c r="I828">
        <v>2</v>
      </c>
      <c r="J828" t="s">
        <v>203</v>
      </c>
      <c r="K828" t="s">
        <v>37</v>
      </c>
      <c r="L828" t="s">
        <v>800</v>
      </c>
      <c r="M828" s="1" t="s">
        <v>1101</v>
      </c>
      <c r="N828">
        <v>1.19</v>
      </c>
      <c r="O828" s="3">
        <v>0.09</v>
      </c>
      <c r="P828" s="3">
        <v>1.2999999999999999E-2</v>
      </c>
      <c r="Q828" s="3">
        <v>0.57699999999999996</v>
      </c>
      <c r="R828" s="3">
        <v>0.82199999999999995</v>
      </c>
      <c r="S828" s="3">
        <v>0.48499999999999999</v>
      </c>
      <c r="T828" s="1" t="s">
        <v>413</v>
      </c>
      <c r="U828" s="5">
        <f t="shared" si="144"/>
        <v>4</v>
      </c>
      <c r="V828" s="5">
        <f t="shared" si="145"/>
        <v>4</v>
      </c>
      <c r="W828" s="5">
        <f t="shared" si="155"/>
        <v>4</v>
      </c>
      <c r="X828" s="5">
        <f t="shared" si="156"/>
        <v>4</v>
      </c>
      <c r="Y828" s="3">
        <v>0.52500000000000002</v>
      </c>
      <c r="Z828" s="3">
        <v>0.38100000000000001</v>
      </c>
      <c r="AA828" s="3">
        <v>2.4E-2</v>
      </c>
      <c r="AB828" s="3">
        <v>0.377</v>
      </c>
      <c r="AC828" s="3">
        <v>0.39100000000000001</v>
      </c>
      <c r="AD828" s="1" t="s">
        <v>70</v>
      </c>
      <c r="AE828" s="5">
        <f t="shared" si="157"/>
        <v>1</v>
      </c>
      <c r="AF828" s="5">
        <f t="shared" si="158"/>
        <v>2</v>
      </c>
      <c r="AG828">
        <v>162</v>
      </c>
      <c r="AH828">
        <v>7</v>
      </c>
      <c r="AI828">
        <v>1</v>
      </c>
      <c r="AJ828">
        <v>78</v>
      </c>
      <c r="AK828">
        <f t="shared" si="146"/>
        <v>84</v>
      </c>
      <c r="AL828">
        <v>45</v>
      </c>
      <c r="AM828">
        <v>33</v>
      </c>
      <c r="AN828">
        <v>2</v>
      </c>
      <c r="AO828" s="1" t="s">
        <v>315</v>
      </c>
    </row>
    <row r="829" spans="1:41" x14ac:dyDescent="0.35">
      <c r="A829" s="2">
        <v>40483</v>
      </c>
      <c r="B829" t="s">
        <v>1041</v>
      </c>
      <c r="C829">
        <v>3</v>
      </c>
      <c r="D829" t="s">
        <v>35</v>
      </c>
      <c r="E829" t="s">
        <v>54</v>
      </c>
      <c r="F829">
        <v>3</v>
      </c>
      <c r="G829">
        <v>26</v>
      </c>
      <c r="H829">
        <v>1</v>
      </c>
      <c r="I829">
        <v>2</v>
      </c>
      <c r="K829" t="s">
        <v>37</v>
      </c>
      <c r="L829" t="s">
        <v>649</v>
      </c>
      <c r="M829" s="1" t="s">
        <v>212</v>
      </c>
      <c r="N829">
        <v>1.64</v>
      </c>
      <c r="O829" s="3">
        <v>9.6000000000000002E-2</v>
      </c>
      <c r="P829" s="3">
        <v>1.9E-2</v>
      </c>
      <c r="Q829" s="3">
        <v>0.67300000000000004</v>
      </c>
      <c r="R829" s="3">
        <v>0.71399999999999997</v>
      </c>
      <c r="S829" s="3">
        <v>0.70599999999999996</v>
      </c>
      <c r="T829" s="1" t="s">
        <v>70</v>
      </c>
      <c r="U829" s="5">
        <f t="shared" si="144"/>
        <v>1</v>
      </c>
      <c r="V829" s="5">
        <f t="shared" si="145"/>
        <v>2</v>
      </c>
      <c r="W829" s="5">
        <f t="shared" si="155"/>
        <v>1</v>
      </c>
      <c r="X829" s="5">
        <f t="shared" si="156"/>
        <v>2</v>
      </c>
      <c r="Y829" s="3">
        <v>0.58699999999999997</v>
      </c>
      <c r="Z829" s="3">
        <v>0.47399999999999998</v>
      </c>
      <c r="AA829" s="3">
        <v>8.7999999999999995E-2</v>
      </c>
      <c r="AB829" s="3">
        <v>0.33300000000000002</v>
      </c>
      <c r="AC829" s="3">
        <v>0.71399999999999997</v>
      </c>
      <c r="AD829" s="1" t="s">
        <v>186</v>
      </c>
      <c r="AE829" s="5">
        <f t="shared" si="157"/>
        <v>4</v>
      </c>
      <c r="AF829" s="5">
        <f t="shared" si="158"/>
        <v>7</v>
      </c>
      <c r="AG829">
        <v>109</v>
      </c>
      <c r="AH829">
        <v>5</v>
      </c>
      <c r="AI829">
        <v>1</v>
      </c>
      <c r="AJ829">
        <v>52</v>
      </c>
      <c r="AK829">
        <f t="shared" si="146"/>
        <v>57</v>
      </c>
      <c r="AL829">
        <v>35</v>
      </c>
      <c r="AM829">
        <v>17</v>
      </c>
      <c r="AN829">
        <v>5</v>
      </c>
      <c r="AO829" s="1" t="s">
        <v>223</v>
      </c>
    </row>
    <row r="830" spans="1:41" x14ac:dyDescent="0.35">
      <c r="A830" s="2">
        <v>40461</v>
      </c>
      <c r="B830" t="s">
        <v>467</v>
      </c>
      <c r="C830">
        <v>3</v>
      </c>
      <c r="D830" t="s">
        <v>35</v>
      </c>
      <c r="E830" t="s">
        <v>36</v>
      </c>
      <c r="F830">
        <v>2</v>
      </c>
      <c r="G830">
        <v>3</v>
      </c>
      <c r="H830">
        <v>0</v>
      </c>
      <c r="I830">
        <v>2</v>
      </c>
      <c r="J830">
        <v>3</v>
      </c>
      <c r="K830" t="s">
        <v>435</v>
      </c>
      <c r="L830" t="s">
        <v>37</v>
      </c>
      <c r="M830" s="1" t="s">
        <v>560</v>
      </c>
      <c r="N830">
        <v>0.82</v>
      </c>
      <c r="O830" s="3">
        <v>5.2999999999999999E-2</v>
      </c>
      <c r="P830" s="3">
        <v>5.2999999999999999E-2</v>
      </c>
      <c r="Q830" s="3">
        <v>0.64</v>
      </c>
      <c r="R830" s="3">
        <v>0.625</v>
      </c>
      <c r="S830" s="3">
        <v>0.55600000000000005</v>
      </c>
      <c r="T830" s="1" t="s">
        <v>112</v>
      </c>
      <c r="U830" s="5">
        <f t="shared" si="144"/>
        <v>1</v>
      </c>
      <c r="V830" s="5">
        <f t="shared" si="145"/>
        <v>4</v>
      </c>
      <c r="W830" s="5">
        <f t="shared" si="155"/>
        <v>1</v>
      </c>
      <c r="X830" s="5">
        <f t="shared" si="156"/>
        <v>4</v>
      </c>
      <c r="Y830" s="3">
        <v>0.46600000000000003</v>
      </c>
      <c r="Z830" s="3">
        <v>0.32900000000000001</v>
      </c>
      <c r="AA830" s="3">
        <v>9.6000000000000002E-2</v>
      </c>
      <c r="AB830" s="3">
        <v>0.24399999999999999</v>
      </c>
      <c r="AC830" s="3">
        <v>0.46400000000000002</v>
      </c>
      <c r="AD830" s="1" t="s">
        <v>58</v>
      </c>
      <c r="AE830" s="5">
        <f t="shared" si="157"/>
        <v>1</v>
      </c>
      <c r="AF830" s="5">
        <f t="shared" si="158"/>
        <v>5</v>
      </c>
      <c r="AG830">
        <v>148</v>
      </c>
      <c r="AH830">
        <v>4</v>
      </c>
      <c r="AI830">
        <v>4</v>
      </c>
      <c r="AJ830">
        <v>75</v>
      </c>
      <c r="AK830">
        <f t="shared" si="146"/>
        <v>73</v>
      </c>
      <c r="AL830">
        <v>48</v>
      </c>
      <c r="AM830">
        <v>27</v>
      </c>
      <c r="AN830">
        <v>7</v>
      </c>
      <c r="AO830" s="1" t="s">
        <v>155</v>
      </c>
    </row>
    <row r="831" spans="1:41" x14ac:dyDescent="0.35">
      <c r="A831" s="2">
        <v>40461</v>
      </c>
      <c r="B831" t="s">
        <v>467</v>
      </c>
      <c r="C831">
        <v>3</v>
      </c>
      <c r="D831" t="s">
        <v>35</v>
      </c>
      <c r="E831" t="s">
        <v>43</v>
      </c>
      <c r="F831">
        <v>2</v>
      </c>
      <c r="G831">
        <v>35</v>
      </c>
      <c r="H831">
        <v>1</v>
      </c>
      <c r="I831">
        <v>2</v>
      </c>
      <c r="K831" t="s">
        <v>37</v>
      </c>
      <c r="L831" t="s">
        <v>842</v>
      </c>
      <c r="M831" s="1" t="s">
        <v>771</v>
      </c>
      <c r="N831">
        <v>1.62</v>
      </c>
      <c r="O831" s="3">
        <v>7.8E-2</v>
      </c>
      <c r="P831" s="3">
        <v>3.9E-2</v>
      </c>
      <c r="Q831" s="3">
        <v>0.70599999999999996</v>
      </c>
      <c r="R831" s="3">
        <v>0.77800000000000002</v>
      </c>
      <c r="S831" s="3">
        <v>0.46700000000000003</v>
      </c>
      <c r="T831" s="1" t="s">
        <v>88</v>
      </c>
      <c r="U831" s="5">
        <f t="shared" si="144"/>
        <v>2</v>
      </c>
      <c r="V831" s="5">
        <f t="shared" si="145"/>
        <v>3</v>
      </c>
      <c r="W831" s="5">
        <f t="shared" si="155"/>
        <v>2</v>
      </c>
      <c r="X831" s="5">
        <f t="shared" si="156"/>
        <v>3</v>
      </c>
      <c r="Y831" s="3">
        <v>0.59399999999999997</v>
      </c>
      <c r="Z831" s="3">
        <v>0.50900000000000001</v>
      </c>
      <c r="AA831" s="3">
        <v>5.5E-2</v>
      </c>
      <c r="AB831" s="3">
        <v>0.52900000000000003</v>
      </c>
      <c r="AC831" s="3">
        <v>0.47599999999999998</v>
      </c>
      <c r="AD831" s="1" t="s">
        <v>165</v>
      </c>
      <c r="AE831" s="5">
        <f t="shared" si="157"/>
        <v>4</v>
      </c>
      <c r="AF831" s="5">
        <f t="shared" si="158"/>
        <v>10</v>
      </c>
      <c r="AG831">
        <v>106</v>
      </c>
      <c r="AH831">
        <v>4</v>
      </c>
      <c r="AI831">
        <v>2</v>
      </c>
      <c r="AJ831">
        <v>51</v>
      </c>
      <c r="AK831">
        <f t="shared" si="146"/>
        <v>55</v>
      </c>
      <c r="AL831">
        <v>36</v>
      </c>
      <c r="AM831">
        <v>15</v>
      </c>
      <c r="AN831">
        <v>3</v>
      </c>
      <c r="AO831" s="1" t="s">
        <v>235</v>
      </c>
    </row>
    <row r="832" spans="1:41" x14ac:dyDescent="0.35">
      <c r="A832" s="2">
        <v>40461</v>
      </c>
      <c r="B832" t="s">
        <v>467</v>
      </c>
      <c r="C832">
        <v>3</v>
      </c>
      <c r="D832" t="s">
        <v>35</v>
      </c>
      <c r="E832" t="s">
        <v>49</v>
      </c>
      <c r="F832">
        <v>2</v>
      </c>
      <c r="G832">
        <v>31</v>
      </c>
      <c r="H832">
        <v>1</v>
      </c>
      <c r="I832">
        <v>2</v>
      </c>
      <c r="K832" t="s">
        <v>37</v>
      </c>
      <c r="L832" t="s">
        <v>578</v>
      </c>
      <c r="M832" s="1" t="s">
        <v>79</v>
      </c>
      <c r="N832">
        <v>1.97</v>
      </c>
      <c r="O832" s="3">
        <v>8.8999999999999996E-2</v>
      </c>
      <c r="P832" s="3">
        <v>4.3999999999999997E-2</v>
      </c>
      <c r="Q832" s="3">
        <v>0.73299999999999998</v>
      </c>
      <c r="R832" s="3">
        <v>0.75800000000000001</v>
      </c>
      <c r="S832" s="3">
        <v>0.58299999999999996</v>
      </c>
      <c r="T832" s="1" t="s">
        <v>84</v>
      </c>
      <c r="U832" s="5">
        <f t="shared" si="144"/>
        <v>1</v>
      </c>
      <c r="V832" s="5">
        <f t="shared" si="145"/>
        <v>1</v>
      </c>
      <c r="W832" s="5">
        <f t="shared" si="155"/>
        <v>1</v>
      </c>
      <c r="X832" s="5">
        <f t="shared" si="156"/>
        <v>1</v>
      </c>
      <c r="Y832" s="3">
        <v>0.64</v>
      </c>
      <c r="Z832" s="3">
        <v>0.56799999999999995</v>
      </c>
      <c r="AA832" s="3">
        <v>6.8000000000000005E-2</v>
      </c>
      <c r="AB832" s="3">
        <v>0.48499999999999999</v>
      </c>
      <c r="AC832" s="3">
        <v>0.81799999999999995</v>
      </c>
      <c r="AD832" s="1" t="s">
        <v>117</v>
      </c>
      <c r="AE832" s="5">
        <f t="shared" si="157"/>
        <v>5</v>
      </c>
      <c r="AF832" s="5">
        <f t="shared" si="158"/>
        <v>9</v>
      </c>
      <c r="AG832">
        <v>89</v>
      </c>
      <c r="AH832">
        <v>4</v>
      </c>
      <c r="AI832">
        <v>2</v>
      </c>
      <c r="AJ832">
        <v>45</v>
      </c>
      <c r="AK832">
        <f t="shared" si="146"/>
        <v>44</v>
      </c>
      <c r="AL832">
        <v>33</v>
      </c>
      <c r="AM832">
        <v>12</v>
      </c>
      <c r="AN832">
        <v>3</v>
      </c>
      <c r="AO832" s="1" t="s">
        <v>462</v>
      </c>
    </row>
    <row r="833" spans="1:41" x14ac:dyDescent="0.35">
      <c r="A833" s="2">
        <v>40461</v>
      </c>
      <c r="B833" t="s">
        <v>467</v>
      </c>
      <c r="C833">
        <v>3</v>
      </c>
      <c r="D833" t="s">
        <v>35</v>
      </c>
      <c r="E833" t="s">
        <v>54</v>
      </c>
      <c r="F833">
        <v>2</v>
      </c>
      <c r="G833">
        <v>17</v>
      </c>
      <c r="H833">
        <v>1</v>
      </c>
      <c r="I833">
        <v>2</v>
      </c>
      <c r="K833" t="s">
        <v>37</v>
      </c>
      <c r="L833" t="s">
        <v>1102</v>
      </c>
      <c r="M833" s="1" t="s">
        <v>209</v>
      </c>
      <c r="N833">
        <v>1.83</v>
      </c>
      <c r="O833" s="3">
        <v>7.0000000000000007E-2</v>
      </c>
      <c r="P833" s="3">
        <v>1.7999999999999999E-2</v>
      </c>
      <c r="Q833" s="3">
        <v>0.56100000000000005</v>
      </c>
      <c r="R833" s="3">
        <v>0.81299999999999994</v>
      </c>
      <c r="S833" s="3">
        <v>0.68</v>
      </c>
      <c r="T833" s="1" t="s">
        <v>314</v>
      </c>
      <c r="U833" s="5">
        <f t="shared" si="144"/>
        <v>6</v>
      </c>
      <c r="V833" s="5">
        <f t="shared" si="145"/>
        <v>6</v>
      </c>
      <c r="W833" s="5">
        <f t="shared" si="155"/>
        <v>6</v>
      </c>
      <c r="X833" s="5">
        <f t="shared" si="156"/>
        <v>6</v>
      </c>
      <c r="Y833" s="3">
        <v>0.6</v>
      </c>
      <c r="Z833" s="3">
        <v>0.44800000000000001</v>
      </c>
      <c r="AA833" s="3">
        <v>0.10299999999999999</v>
      </c>
      <c r="AB833" s="3">
        <v>0.38200000000000001</v>
      </c>
      <c r="AC833" s="3">
        <v>0.54200000000000004</v>
      </c>
      <c r="AD833" s="1" t="s">
        <v>283</v>
      </c>
      <c r="AE833" s="5">
        <f t="shared" si="157"/>
        <v>3</v>
      </c>
      <c r="AF833" s="5">
        <f t="shared" si="158"/>
        <v>10</v>
      </c>
      <c r="AG833">
        <v>115</v>
      </c>
      <c r="AH833">
        <v>4</v>
      </c>
      <c r="AI833">
        <v>1</v>
      </c>
      <c r="AJ833">
        <v>57</v>
      </c>
      <c r="AK833">
        <f t="shared" si="146"/>
        <v>58</v>
      </c>
      <c r="AL833">
        <v>32</v>
      </c>
      <c r="AM833">
        <v>25</v>
      </c>
      <c r="AN833">
        <v>6</v>
      </c>
      <c r="AO833" s="1" t="s">
        <v>173</v>
      </c>
    </row>
    <row r="834" spans="1:41" x14ac:dyDescent="0.35">
      <c r="A834" s="2">
        <v>40455</v>
      </c>
      <c r="B834" t="s">
        <v>773</v>
      </c>
      <c r="C834">
        <v>3</v>
      </c>
      <c r="D834" t="s">
        <v>35</v>
      </c>
      <c r="E834" t="s">
        <v>61</v>
      </c>
      <c r="F834">
        <v>2</v>
      </c>
      <c r="G834">
        <v>11</v>
      </c>
      <c r="H834">
        <v>1</v>
      </c>
      <c r="I834">
        <v>1</v>
      </c>
      <c r="J834">
        <v>8</v>
      </c>
      <c r="K834" t="s">
        <v>37</v>
      </c>
      <c r="L834" t="s">
        <v>774</v>
      </c>
      <c r="M834" s="1" t="s">
        <v>221</v>
      </c>
      <c r="N834">
        <v>1.63</v>
      </c>
      <c r="O834" s="3">
        <v>6.0999999999999999E-2</v>
      </c>
      <c r="P834" s="3">
        <v>0.02</v>
      </c>
      <c r="Q834" s="3">
        <v>0.65300000000000002</v>
      </c>
      <c r="R834" s="3">
        <v>0.78100000000000003</v>
      </c>
      <c r="S834" s="3">
        <v>0.58799999999999997</v>
      </c>
      <c r="T834" s="1" t="s">
        <v>46</v>
      </c>
      <c r="U834" s="5">
        <f t="shared" si="144"/>
        <v>0</v>
      </c>
      <c r="V834" s="5">
        <f t="shared" si="145"/>
        <v>1</v>
      </c>
      <c r="W834" s="5">
        <f t="shared" si="155"/>
        <v>0</v>
      </c>
      <c r="X834" s="5">
        <f t="shared" si="156"/>
        <v>1</v>
      </c>
      <c r="Y834" s="3">
        <v>0.57899999999999996</v>
      </c>
      <c r="Z834" s="3">
        <v>0.46600000000000003</v>
      </c>
      <c r="AA834" s="3">
        <v>3.4000000000000002E-2</v>
      </c>
      <c r="AB834" s="3">
        <v>0.30299999999999999</v>
      </c>
      <c r="AC834" s="3">
        <v>0.68</v>
      </c>
      <c r="AD834" s="1" t="s">
        <v>136</v>
      </c>
      <c r="AE834" s="5">
        <f t="shared" si="157"/>
        <v>4</v>
      </c>
      <c r="AF834" s="5">
        <f t="shared" si="158"/>
        <v>6</v>
      </c>
      <c r="AG834">
        <v>107</v>
      </c>
      <c r="AH834">
        <v>3</v>
      </c>
      <c r="AI834">
        <v>1</v>
      </c>
      <c r="AJ834">
        <v>49</v>
      </c>
      <c r="AK834">
        <f t="shared" si="146"/>
        <v>58</v>
      </c>
      <c r="AL834">
        <v>32</v>
      </c>
      <c r="AM834">
        <v>17</v>
      </c>
      <c r="AN834">
        <v>2</v>
      </c>
      <c r="AO834" s="1" t="s">
        <v>409</v>
      </c>
    </row>
    <row r="835" spans="1:41" x14ac:dyDescent="0.35">
      <c r="A835" s="2">
        <v>40455</v>
      </c>
      <c r="B835" t="s">
        <v>773</v>
      </c>
      <c r="C835">
        <v>3</v>
      </c>
      <c r="D835" t="s">
        <v>35</v>
      </c>
      <c r="E835" t="s">
        <v>36</v>
      </c>
      <c r="F835">
        <v>2</v>
      </c>
      <c r="G835">
        <v>22</v>
      </c>
      <c r="H835">
        <v>1</v>
      </c>
      <c r="I835">
        <v>1</v>
      </c>
      <c r="J835" t="s">
        <v>174</v>
      </c>
      <c r="K835" t="s">
        <v>37</v>
      </c>
      <c r="L835" t="s">
        <v>470</v>
      </c>
      <c r="M835" s="1" t="s">
        <v>884</v>
      </c>
      <c r="N835">
        <v>1.96</v>
      </c>
      <c r="O835" s="3">
        <v>9.4E-2</v>
      </c>
      <c r="P835" s="3">
        <v>0</v>
      </c>
      <c r="Q835" s="3">
        <v>0.56599999999999995</v>
      </c>
      <c r="R835" s="3">
        <v>0.8</v>
      </c>
      <c r="S835" s="3">
        <v>0.73899999999999999</v>
      </c>
      <c r="T835" s="1" t="s">
        <v>70</v>
      </c>
      <c r="U835" s="5">
        <f t="shared" ref="U835:U898" si="159">IFERROR(_xlfn.NUMBERVALUE(LEFT(T835, FIND( "/", T835) - 1)),0)</f>
        <v>1</v>
      </c>
      <c r="V835" s="5">
        <f t="shared" ref="V835:V898" si="160">IFERROR(_xlfn.NUMBERVALUE(RIGHT(T835, LEN(T835) - FIND("/",T835))),0)</f>
        <v>2</v>
      </c>
      <c r="W835" s="5">
        <f t="shared" si="155"/>
        <v>1</v>
      </c>
      <c r="X835" s="5">
        <f t="shared" si="156"/>
        <v>2</v>
      </c>
      <c r="Y835" s="3">
        <v>0.57599999999999996</v>
      </c>
      <c r="Z835" s="3">
        <v>0.443</v>
      </c>
      <c r="AA835" s="3">
        <v>8.8999999999999996E-2</v>
      </c>
      <c r="AB835" s="3">
        <v>0.314</v>
      </c>
      <c r="AC835" s="3">
        <v>0.67900000000000005</v>
      </c>
      <c r="AD835" s="1" t="s">
        <v>480</v>
      </c>
      <c r="AE835" s="5">
        <f t="shared" si="157"/>
        <v>3</v>
      </c>
      <c r="AF835" s="5">
        <f t="shared" si="158"/>
        <v>12</v>
      </c>
      <c r="AG835">
        <v>132</v>
      </c>
      <c r="AH835">
        <v>5</v>
      </c>
      <c r="AI835">
        <v>0</v>
      </c>
      <c r="AJ835">
        <v>53</v>
      </c>
      <c r="AK835">
        <f t="shared" ref="AK835:AK898" si="161">AG835-AJ835</f>
        <v>79</v>
      </c>
      <c r="AL835">
        <v>30</v>
      </c>
      <c r="AM835">
        <v>23</v>
      </c>
      <c r="AN835">
        <v>7</v>
      </c>
      <c r="AO835" s="1" t="s">
        <v>53</v>
      </c>
    </row>
    <row r="836" spans="1:41" x14ac:dyDescent="0.35">
      <c r="A836" s="2">
        <v>40455</v>
      </c>
      <c r="B836" t="s">
        <v>773</v>
      </c>
      <c r="C836">
        <v>3</v>
      </c>
      <c r="D836" t="s">
        <v>35</v>
      </c>
      <c r="E836" t="s">
        <v>43</v>
      </c>
      <c r="F836">
        <v>2</v>
      </c>
      <c r="G836">
        <v>43</v>
      </c>
      <c r="H836">
        <v>1</v>
      </c>
      <c r="I836">
        <v>1</v>
      </c>
      <c r="K836" t="s">
        <v>37</v>
      </c>
      <c r="L836" t="s">
        <v>675</v>
      </c>
      <c r="M836" s="1" t="s">
        <v>164</v>
      </c>
      <c r="N836">
        <v>1.4</v>
      </c>
      <c r="O836" s="3">
        <v>5.8999999999999997E-2</v>
      </c>
      <c r="P836" s="3">
        <v>0</v>
      </c>
      <c r="Q836" s="3">
        <v>0.73499999999999999</v>
      </c>
      <c r="R836" s="3">
        <v>0.72</v>
      </c>
      <c r="S836" s="3">
        <v>0.66700000000000004</v>
      </c>
      <c r="T836" s="1" t="s">
        <v>210</v>
      </c>
      <c r="U836" s="5">
        <f t="shared" si="159"/>
        <v>7</v>
      </c>
      <c r="V836" s="5">
        <f t="shared" si="160"/>
        <v>7</v>
      </c>
      <c r="W836" s="5">
        <f t="shared" si="155"/>
        <v>7</v>
      </c>
      <c r="X836" s="5">
        <f t="shared" si="156"/>
        <v>7</v>
      </c>
      <c r="Y836" s="3">
        <v>0.58799999999999997</v>
      </c>
      <c r="Z836" s="3">
        <v>0.41299999999999998</v>
      </c>
      <c r="AA836" s="3">
        <v>4.2999999999999997E-2</v>
      </c>
      <c r="AB836" s="3">
        <v>0.35499999999999998</v>
      </c>
      <c r="AC836" s="3">
        <v>0.53300000000000003</v>
      </c>
      <c r="AD836" s="1" t="s">
        <v>89</v>
      </c>
      <c r="AE836" s="5">
        <f t="shared" si="157"/>
        <v>3</v>
      </c>
      <c r="AF836" s="5">
        <f t="shared" si="158"/>
        <v>7</v>
      </c>
      <c r="AG836">
        <v>114</v>
      </c>
      <c r="AH836">
        <v>4</v>
      </c>
      <c r="AI836">
        <v>0</v>
      </c>
      <c r="AJ836">
        <v>68</v>
      </c>
      <c r="AK836">
        <f t="shared" si="161"/>
        <v>46</v>
      </c>
      <c r="AL836">
        <v>50</v>
      </c>
      <c r="AM836">
        <v>18</v>
      </c>
      <c r="AN836">
        <v>2</v>
      </c>
      <c r="AO836" s="1" t="s">
        <v>440</v>
      </c>
    </row>
    <row r="837" spans="1:41" x14ac:dyDescent="0.35">
      <c r="A837" s="2">
        <v>40455</v>
      </c>
      <c r="B837" t="s">
        <v>773</v>
      </c>
      <c r="C837">
        <v>3</v>
      </c>
      <c r="D837" t="s">
        <v>35</v>
      </c>
      <c r="E837" t="s">
        <v>49</v>
      </c>
      <c r="F837">
        <v>2</v>
      </c>
      <c r="G837">
        <v>19</v>
      </c>
      <c r="H837">
        <v>1</v>
      </c>
      <c r="I837">
        <v>1</v>
      </c>
      <c r="K837" t="s">
        <v>37</v>
      </c>
      <c r="L837" t="s">
        <v>1064</v>
      </c>
      <c r="M837" s="1" t="s">
        <v>176</v>
      </c>
      <c r="U837" s="5">
        <f t="shared" si="159"/>
        <v>0</v>
      </c>
      <c r="V837" s="5">
        <f t="shared" si="160"/>
        <v>0</v>
      </c>
      <c r="AK837">
        <f t="shared" si="161"/>
        <v>0</v>
      </c>
    </row>
    <row r="838" spans="1:41" x14ac:dyDescent="0.35">
      <c r="A838" s="2">
        <v>40455</v>
      </c>
      <c r="B838" t="s">
        <v>773</v>
      </c>
      <c r="C838">
        <v>3</v>
      </c>
      <c r="D838" t="s">
        <v>35</v>
      </c>
      <c r="E838" t="s">
        <v>54</v>
      </c>
      <c r="F838">
        <v>2</v>
      </c>
      <c r="G838">
        <v>356</v>
      </c>
      <c r="H838">
        <v>1</v>
      </c>
      <c r="I838">
        <v>1</v>
      </c>
      <c r="J838" t="s">
        <v>174</v>
      </c>
      <c r="K838" t="s">
        <v>37</v>
      </c>
      <c r="L838" t="s">
        <v>1103</v>
      </c>
      <c r="M838" s="1" t="s">
        <v>100</v>
      </c>
      <c r="N838">
        <v>2.35</v>
      </c>
      <c r="O838" s="3">
        <v>7.2999999999999995E-2</v>
      </c>
      <c r="P838" s="3">
        <v>2.4E-2</v>
      </c>
      <c r="Q838" s="3">
        <v>0.56100000000000005</v>
      </c>
      <c r="R838" s="3">
        <v>0.87</v>
      </c>
      <c r="S838" s="3">
        <v>0.66700000000000004</v>
      </c>
      <c r="T838" s="1" t="s">
        <v>57</v>
      </c>
      <c r="U838" s="5">
        <f t="shared" si="159"/>
        <v>0</v>
      </c>
      <c r="V838" s="5">
        <f t="shared" si="160"/>
        <v>0</v>
      </c>
      <c r="W838" s="5">
        <f>_xlfn.NUMBERVALUE(LEFT(T838, FIND( "/", T838) - 1))</f>
        <v>0</v>
      </c>
      <c r="X838" s="5">
        <f>_xlfn.NUMBERVALUE(RIGHT(T838, LEN(T838) - FIND( "/", T838)))</f>
        <v>0</v>
      </c>
      <c r="Y838" s="3">
        <v>0.61699999999999999</v>
      </c>
      <c r="Z838" s="3">
        <v>0.51500000000000001</v>
      </c>
      <c r="AA838" s="3">
        <v>1.4999999999999999E-2</v>
      </c>
      <c r="AB838" s="3">
        <v>0.55300000000000005</v>
      </c>
      <c r="AC838" s="3">
        <v>0.46400000000000002</v>
      </c>
      <c r="AD838" s="1" t="s">
        <v>200</v>
      </c>
      <c r="AE838" s="5">
        <f>_xlfn.NUMBERVALUE(LEFT(AD838, FIND( "/", AD838) - 1))</f>
        <v>4</v>
      </c>
      <c r="AF838" s="5">
        <f>_xlfn.NUMBERVALUE(RIGHT(AD838, LEN(AD838) - FIND( "/", AD838)))</f>
        <v>11</v>
      </c>
      <c r="AG838">
        <v>107</v>
      </c>
      <c r="AH838">
        <v>3</v>
      </c>
      <c r="AI838">
        <v>1</v>
      </c>
      <c r="AJ838">
        <v>41</v>
      </c>
      <c r="AK838">
        <f t="shared" si="161"/>
        <v>66</v>
      </c>
      <c r="AL838">
        <v>23</v>
      </c>
      <c r="AM838">
        <v>18</v>
      </c>
      <c r="AN838">
        <v>1</v>
      </c>
      <c r="AO838" s="1" t="s">
        <v>77</v>
      </c>
    </row>
    <row r="839" spans="1:41" x14ac:dyDescent="0.35">
      <c r="A839" s="2">
        <v>40438</v>
      </c>
      <c r="B839" t="s">
        <v>1104</v>
      </c>
      <c r="C839">
        <v>3</v>
      </c>
      <c r="D839" t="s">
        <v>35</v>
      </c>
      <c r="E839" t="s">
        <v>98</v>
      </c>
      <c r="F839">
        <v>2</v>
      </c>
      <c r="G839">
        <v>7</v>
      </c>
      <c r="H839">
        <v>1</v>
      </c>
      <c r="K839" t="s">
        <v>37</v>
      </c>
      <c r="L839" t="s">
        <v>645</v>
      </c>
      <c r="M839" s="1" t="s">
        <v>600</v>
      </c>
      <c r="U839" s="5">
        <f t="shared" si="159"/>
        <v>0</v>
      </c>
      <c r="V839" s="5">
        <f t="shared" si="160"/>
        <v>0</v>
      </c>
      <c r="AK839">
        <f t="shared" si="161"/>
        <v>0</v>
      </c>
    </row>
    <row r="840" spans="1:41" x14ac:dyDescent="0.35">
      <c r="A840" s="2">
        <v>40420</v>
      </c>
      <c r="B840" t="s">
        <v>245</v>
      </c>
      <c r="C840">
        <v>5</v>
      </c>
      <c r="D840" t="s">
        <v>35</v>
      </c>
      <c r="E840" t="s">
        <v>61</v>
      </c>
      <c r="F840">
        <v>3</v>
      </c>
      <c r="G840">
        <v>1</v>
      </c>
      <c r="H840">
        <v>0</v>
      </c>
      <c r="I840">
        <v>3</v>
      </c>
      <c r="J840">
        <v>1</v>
      </c>
      <c r="K840" t="s">
        <v>140</v>
      </c>
      <c r="L840" t="s">
        <v>37</v>
      </c>
      <c r="M840" s="1" t="s">
        <v>1105</v>
      </c>
      <c r="N840">
        <v>0.77</v>
      </c>
      <c r="O840" s="3">
        <v>3.5000000000000003E-2</v>
      </c>
      <c r="P840" s="3">
        <v>2.8000000000000001E-2</v>
      </c>
      <c r="Q840" s="3">
        <v>0.65700000000000003</v>
      </c>
      <c r="R840" s="3">
        <v>0.64900000000000002</v>
      </c>
      <c r="S840" s="3">
        <v>0.44900000000000001</v>
      </c>
      <c r="T840" s="1" t="s">
        <v>1106</v>
      </c>
      <c r="U840" s="5">
        <f t="shared" si="159"/>
        <v>20</v>
      </c>
      <c r="V840" s="5">
        <f t="shared" si="160"/>
        <v>25</v>
      </c>
      <c r="W840" s="5">
        <f t="shared" ref="W840:W853" si="162">_xlfn.NUMBERVALUE(LEFT(T840, FIND( "/", T840) - 1))</f>
        <v>20</v>
      </c>
      <c r="X840" s="5">
        <f t="shared" ref="X840:X853" si="163">_xlfn.NUMBERVALUE(RIGHT(T840, LEN(T840) - FIND( "/", T840)))</f>
        <v>25</v>
      </c>
      <c r="Y840" s="3">
        <v>0.46700000000000003</v>
      </c>
      <c r="Z840" s="3">
        <v>0.32100000000000001</v>
      </c>
      <c r="AA840" s="3">
        <v>7.0999999999999994E-2</v>
      </c>
      <c r="AB840" s="3">
        <v>0.26700000000000002</v>
      </c>
      <c r="AC840" s="3">
        <v>0.432</v>
      </c>
      <c r="AD840" s="1" t="s">
        <v>122</v>
      </c>
      <c r="AE840" s="5">
        <f t="shared" ref="AE840:AE853" si="164">_xlfn.NUMBERVALUE(LEFT(AD840, FIND( "/", AD840) - 1))</f>
        <v>3</v>
      </c>
      <c r="AF840" s="5">
        <f t="shared" ref="AF840:AF853" si="165">_xlfn.NUMBERVALUE(RIGHT(AD840, LEN(AD840) - FIND( "/", AD840)))</f>
        <v>4</v>
      </c>
      <c r="AG840">
        <v>255</v>
      </c>
      <c r="AH840">
        <v>5</v>
      </c>
      <c r="AI840">
        <v>4</v>
      </c>
      <c r="AJ840">
        <v>143</v>
      </c>
      <c r="AK840">
        <f t="shared" si="161"/>
        <v>112</v>
      </c>
      <c r="AL840">
        <v>94</v>
      </c>
      <c r="AM840">
        <v>49</v>
      </c>
      <c r="AN840">
        <v>8</v>
      </c>
      <c r="AO840" s="1" t="s">
        <v>1107</v>
      </c>
    </row>
    <row r="841" spans="1:41" x14ac:dyDescent="0.35">
      <c r="A841" s="2">
        <v>40420</v>
      </c>
      <c r="B841" t="s">
        <v>245</v>
      </c>
      <c r="C841">
        <v>5</v>
      </c>
      <c r="D841" t="s">
        <v>35</v>
      </c>
      <c r="E841" t="s">
        <v>36</v>
      </c>
      <c r="F841">
        <v>3</v>
      </c>
      <c r="G841">
        <v>2</v>
      </c>
      <c r="H841">
        <v>1</v>
      </c>
      <c r="I841">
        <v>3</v>
      </c>
      <c r="J841">
        <v>2</v>
      </c>
      <c r="K841" t="s">
        <v>37</v>
      </c>
      <c r="L841" t="s">
        <v>435</v>
      </c>
      <c r="M841" s="1" t="s">
        <v>1108</v>
      </c>
      <c r="N841">
        <v>1.17</v>
      </c>
      <c r="O841" s="3">
        <v>2.5999999999999999E-2</v>
      </c>
      <c r="P841" s="3">
        <v>0.02</v>
      </c>
      <c r="Q841" s="3">
        <v>0.623</v>
      </c>
      <c r="R841" s="3">
        <v>0.68100000000000005</v>
      </c>
      <c r="S841" s="3">
        <v>0.63200000000000001</v>
      </c>
      <c r="T841" s="1" t="s">
        <v>186</v>
      </c>
      <c r="U841" s="5">
        <f t="shared" si="159"/>
        <v>4</v>
      </c>
      <c r="V841" s="5">
        <f t="shared" si="160"/>
        <v>7</v>
      </c>
      <c r="W841" s="5">
        <f t="shared" si="162"/>
        <v>4</v>
      </c>
      <c r="X841" s="5">
        <f t="shared" si="163"/>
        <v>7</v>
      </c>
      <c r="Y841" s="3">
        <v>0.52400000000000002</v>
      </c>
      <c r="Z841" s="3">
        <v>0.39400000000000002</v>
      </c>
      <c r="AA841" s="3">
        <v>7.4999999999999997E-2</v>
      </c>
      <c r="AB841" s="3">
        <v>0.26200000000000001</v>
      </c>
      <c r="AC841" s="3">
        <v>0.53900000000000003</v>
      </c>
      <c r="AD841" s="1" t="s">
        <v>183</v>
      </c>
      <c r="AE841" s="5">
        <f t="shared" si="164"/>
        <v>6</v>
      </c>
      <c r="AF841" s="5">
        <f t="shared" si="165"/>
        <v>12</v>
      </c>
      <c r="AG841">
        <v>311</v>
      </c>
      <c r="AH841">
        <v>4</v>
      </c>
      <c r="AI841">
        <v>3</v>
      </c>
      <c r="AJ841">
        <v>151</v>
      </c>
      <c r="AK841">
        <f t="shared" si="161"/>
        <v>160</v>
      </c>
      <c r="AL841">
        <v>94</v>
      </c>
      <c r="AM841">
        <v>57</v>
      </c>
      <c r="AN841">
        <v>12</v>
      </c>
      <c r="AO841" s="1" t="s">
        <v>1109</v>
      </c>
    </row>
    <row r="842" spans="1:41" x14ac:dyDescent="0.35">
      <c r="A842" s="2">
        <v>40420</v>
      </c>
      <c r="B842" t="s">
        <v>245</v>
      </c>
      <c r="C842">
        <v>5</v>
      </c>
      <c r="D842" t="s">
        <v>35</v>
      </c>
      <c r="E842" t="s">
        <v>43</v>
      </c>
      <c r="F842">
        <v>3</v>
      </c>
      <c r="G842">
        <v>19</v>
      </c>
      <c r="H842">
        <v>1</v>
      </c>
      <c r="I842">
        <v>3</v>
      </c>
      <c r="J842">
        <v>17</v>
      </c>
      <c r="K842" t="s">
        <v>37</v>
      </c>
      <c r="L842" t="s">
        <v>177</v>
      </c>
      <c r="M842" s="1" t="s">
        <v>1110</v>
      </c>
      <c r="N842">
        <v>1.45</v>
      </c>
      <c r="O842" s="3">
        <v>0.01</v>
      </c>
      <c r="P842" s="3">
        <v>0.04</v>
      </c>
      <c r="Q842" s="3">
        <v>0.74</v>
      </c>
      <c r="R842" s="3">
        <v>0.68899999999999995</v>
      </c>
      <c r="S842" s="3">
        <v>0.5</v>
      </c>
      <c r="T842" s="1" t="s">
        <v>262</v>
      </c>
      <c r="U842" s="5">
        <f t="shared" si="159"/>
        <v>11</v>
      </c>
      <c r="V842" s="5">
        <f t="shared" si="160"/>
        <v>13</v>
      </c>
      <c r="W842" s="5">
        <f t="shared" si="162"/>
        <v>11</v>
      </c>
      <c r="X842" s="5">
        <f t="shared" si="163"/>
        <v>13</v>
      </c>
      <c r="Y842" s="3">
        <v>0.57899999999999996</v>
      </c>
      <c r="Z842" s="3">
        <v>0.52300000000000002</v>
      </c>
      <c r="AA842" s="3">
        <v>2.8000000000000001E-2</v>
      </c>
      <c r="AB842" s="3">
        <v>0.47499999999999998</v>
      </c>
      <c r="AC842" s="3">
        <v>0.58299999999999996</v>
      </c>
      <c r="AD842" s="1" t="s">
        <v>544</v>
      </c>
      <c r="AE842" s="5">
        <f t="shared" si="164"/>
        <v>7</v>
      </c>
      <c r="AF842" s="5">
        <f t="shared" si="165"/>
        <v>18</v>
      </c>
      <c r="AG842">
        <v>209</v>
      </c>
      <c r="AH842">
        <v>1</v>
      </c>
      <c r="AI842">
        <v>4</v>
      </c>
      <c r="AJ842">
        <v>100</v>
      </c>
      <c r="AK842">
        <f t="shared" si="161"/>
        <v>109</v>
      </c>
      <c r="AL842">
        <v>74</v>
      </c>
      <c r="AM842">
        <v>26</v>
      </c>
      <c r="AN842">
        <v>3</v>
      </c>
      <c r="AO842" s="1" t="s">
        <v>737</v>
      </c>
    </row>
    <row r="843" spans="1:41" x14ac:dyDescent="0.35">
      <c r="A843" s="2">
        <v>40420</v>
      </c>
      <c r="B843" t="s">
        <v>245</v>
      </c>
      <c r="C843">
        <v>5</v>
      </c>
      <c r="D843" t="s">
        <v>35</v>
      </c>
      <c r="E843" t="s">
        <v>49</v>
      </c>
      <c r="F843">
        <v>3</v>
      </c>
      <c r="G843">
        <v>21</v>
      </c>
      <c r="H843">
        <v>1</v>
      </c>
      <c r="I843">
        <v>3</v>
      </c>
      <c r="J843">
        <v>19</v>
      </c>
      <c r="K843" t="s">
        <v>37</v>
      </c>
      <c r="L843" t="s">
        <v>1064</v>
      </c>
      <c r="M843" s="1" t="s">
        <v>1111</v>
      </c>
      <c r="N843">
        <v>1.47</v>
      </c>
      <c r="O843" s="3">
        <v>6.6000000000000003E-2</v>
      </c>
      <c r="P843" s="3">
        <v>5.2999999999999999E-2</v>
      </c>
      <c r="Q843" s="3">
        <v>0.68400000000000005</v>
      </c>
      <c r="R843" s="3">
        <v>0.78800000000000003</v>
      </c>
      <c r="S843" s="3">
        <v>0.45800000000000002</v>
      </c>
      <c r="T843" s="1" t="s">
        <v>122</v>
      </c>
      <c r="U843" s="5">
        <f t="shared" si="159"/>
        <v>3</v>
      </c>
      <c r="V843" s="5">
        <f t="shared" si="160"/>
        <v>4</v>
      </c>
      <c r="W843" s="5">
        <f t="shared" si="162"/>
        <v>3</v>
      </c>
      <c r="X843" s="5">
        <f t="shared" si="163"/>
        <v>4</v>
      </c>
      <c r="Y843" s="3">
        <v>0.57799999999999996</v>
      </c>
      <c r="Z843" s="3">
        <v>0.46500000000000002</v>
      </c>
      <c r="AA843" s="3">
        <v>4.2000000000000003E-2</v>
      </c>
      <c r="AB843" s="3">
        <v>0.436</v>
      </c>
      <c r="AC843" s="3">
        <v>0.5</v>
      </c>
      <c r="AD843" s="1" t="s">
        <v>189</v>
      </c>
      <c r="AE843" s="5">
        <f t="shared" si="164"/>
        <v>6</v>
      </c>
      <c r="AF843" s="5">
        <f t="shared" si="165"/>
        <v>8</v>
      </c>
      <c r="AG843">
        <v>147</v>
      </c>
      <c r="AH843">
        <v>5</v>
      </c>
      <c r="AI843">
        <v>4</v>
      </c>
      <c r="AJ843">
        <v>76</v>
      </c>
      <c r="AK843">
        <f t="shared" si="161"/>
        <v>71</v>
      </c>
      <c r="AL843">
        <v>52</v>
      </c>
      <c r="AM843">
        <v>24</v>
      </c>
      <c r="AN843">
        <v>3</v>
      </c>
      <c r="AO843" s="1" t="s">
        <v>870</v>
      </c>
    </row>
    <row r="844" spans="1:41" x14ac:dyDescent="0.35">
      <c r="A844" s="2">
        <v>40420</v>
      </c>
      <c r="B844" t="s">
        <v>245</v>
      </c>
      <c r="C844">
        <v>5</v>
      </c>
      <c r="D844" t="s">
        <v>35</v>
      </c>
      <c r="E844" t="s">
        <v>54</v>
      </c>
      <c r="F844">
        <v>3</v>
      </c>
      <c r="G844">
        <v>108</v>
      </c>
      <c r="H844">
        <v>1</v>
      </c>
      <c r="I844">
        <v>3</v>
      </c>
      <c r="J844" t="s">
        <v>174</v>
      </c>
      <c r="K844" t="s">
        <v>37</v>
      </c>
      <c r="L844" t="s">
        <v>1084</v>
      </c>
      <c r="M844" s="1" t="s">
        <v>1112</v>
      </c>
      <c r="N844">
        <v>1.26</v>
      </c>
      <c r="O844" s="3">
        <v>4.2999999999999997E-2</v>
      </c>
      <c r="P844" s="3">
        <v>1.0999999999999999E-2</v>
      </c>
      <c r="Q844" s="3">
        <v>0.78700000000000003</v>
      </c>
      <c r="R844" s="3">
        <v>0.68899999999999995</v>
      </c>
      <c r="S844" s="3">
        <v>0.7</v>
      </c>
      <c r="T844" s="1" t="s">
        <v>122</v>
      </c>
      <c r="U844" s="5">
        <f t="shared" si="159"/>
        <v>3</v>
      </c>
      <c r="V844" s="5">
        <f t="shared" si="160"/>
        <v>4</v>
      </c>
      <c r="W844" s="5">
        <f t="shared" si="162"/>
        <v>3</v>
      </c>
      <c r="X844" s="5">
        <f t="shared" si="163"/>
        <v>4</v>
      </c>
      <c r="Y844" s="3">
        <v>0.55600000000000005</v>
      </c>
      <c r="Z844" s="3">
        <v>0.39</v>
      </c>
      <c r="AA844" s="3">
        <v>1.2999999999999999E-2</v>
      </c>
      <c r="AB844" s="3">
        <v>0.36499999999999999</v>
      </c>
      <c r="AC844" s="3">
        <v>0.44</v>
      </c>
      <c r="AD844" s="1" t="s">
        <v>136</v>
      </c>
      <c r="AE844" s="5">
        <f t="shared" si="164"/>
        <v>4</v>
      </c>
      <c r="AF844" s="5">
        <f t="shared" si="165"/>
        <v>6</v>
      </c>
      <c r="AG844">
        <v>171</v>
      </c>
      <c r="AH844">
        <v>4</v>
      </c>
      <c r="AI844">
        <v>1</v>
      </c>
      <c r="AJ844">
        <v>94</v>
      </c>
      <c r="AK844">
        <f t="shared" si="161"/>
        <v>77</v>
      </c>
      <c r="AL844">
        <v>74</v>
      </c>
      <c r="AM844">
        <v>20</v>
      </c>
      <c r="AN844">
        <v>1</v>
      </c>
      <c r="AO844" s="1" t="s">
        <v>698</v>
      </c>
    </row>
    <row r="845" spans="1:41" x14ac:dyDescent="0.35">
      <c r="A845" s="2">
        <v>40420</v>
      </c>
      <c r="B845" t="s">
        <v>245</v>
      </c>
      <c r="C845">
        <v>5</v>
      </c>
      <c r="D845" t="s">
        <v>35</v>
      </c>
      <c r="E845" t="s">
        <v>128</v>
      </c>
      <c r="F845">
        <v>3</v>
      </c>
      <c r="G845">
        <v>52</v>
      </c>
      <c r="H845">
        <v>1</v>
      </c>
      <c r="I845">
        <v>3</v>
      </c>
      <c r="K845" t="s">
        <v>37</v>
      </c>
      <c r="L845" t="s">
        <v>1113</v>
      </c>
      <c r="M845" s="1" t="s">
        <v>1114</v>
      </c>
      <c r="N845">
        <v>1.35</v>
      </c>
      <c r="O845" s="3">
        <v>0.04</v>
      </c>
      <c r="P845" s="3">
        <v>7.9000000000000001E-2</v>
      </c>
      <c r="Q845" s="3">
        <v>0.69299999999999995</v>
      </c>
      <c r="R845" s="3">
        <v>0.75700000000000001</v>
      </c>
      <c r="S845" s="3">
        <v>0.61299999999999999</v>
      </c>
      <c r="T845" s="1" t="s">
        <v>76</v>
      </c>
      <c r="U845" s="5">
        <f t="shared" si="159"/>
        <v>4</v>
      </c>
      <c r="V845" s="5">
        <f t="shared" si="160"/>
        <v>5</v>
      </c>
      <c r="W845" s="5">
        <f t="shared" si="162"/>
        <v>4</v>
      </c>
      <c r="X845" s="5">
        <f t="shared" si="163"/>
        <v>5</v>
      </c>
      <c r="Y845" s="3">
        <v>0.54200000000000004</v>
      </c>
      <c r="Z845" s="3">
        <v>0.38700000000000001</v>
      </c>
      <c r="AA845" s="3">
        <v>5.3999999999999999E-2</v>
      </c>
      <c r="AB845" s="3">
        <v>0.318</v>
      </c>
      <c r="AC845" s="3">
        <v>0.48899999999999999</v>
      </c>
      <c r="AD845" s="1" t="s">
        <v>95</v>
      </c>
      <c r="AE845" s="5">
        <f t="shared" si="164"/>
        <v>4</v>
      </c>
      <c r="AF845" s="5">
        <f t="shared" si="165"/>
        <v>12</v>
      </c>
      <c r="AG845">
        <v>212</v>
      </c>
      <c r="AH845">
        <v>4</v>
      </c>
      <c r="AI845">
        <v>8</v>
      </c>
      <c r="AJ845">
        <v>101</v>
      </c>
      <c r="AK845">
        <f t="shared" si="161"/>
        <v>111</v>
      </c>
      <c r="AL845">
        <v>70</v>
      </c>
      <c r="AM845">
        <v>31</v>
      </c>
      <c r="AN845">
        <v>6</v>
      </c>
      <c r="AO845" s="1" t="s">
        <v>388</v>
      </c>
    </row>
    <row r="846" spans="1:41" x14ac:dyDescent="0.35">
      <c r="A846" s="2">
        <v>40420</v>
      </c>
      <c r="B846" t="s">
        <v>245</v>
      </c>
      <c r="C846">
        <v>5</v>
      </c>
      <c r="D846" t="s">
        <v>35</v>
      </c>
      <c r="E846" t="s">
        <v>133</v>
      </c>
      <c r="F846">
        <v>3</v>
      </c>
      <c r="G846">
        <v>47</v>
      </c>
      <c r="H846">
        <v>1</v>
      </c>
      <c r="I846">
        <v>3</v>
      </c>
      <c r="K846" t="s">
        <v>37</v>
      </c>
      <c r="L846" t="s">
        <v>964</v>
      </c>
      <c r="M846" s="1" t="s">
        <v>1115</v>
      </c>
      <c r="N846">
        <v>1</v>
      </c>
      <c r="O846" s="3">
        <v>1.9E-2</v>
      </c>
      <c r="P846" s="3">
        <v>2.5000000000000001E-2</v>
      </c>
      <c r="Q846" s="3">
        <v>0.65200000000000002</v>
      </c>
      <c r="R846" s="3">
        <v>0.66700000000000004</v>
      </c>
      <c r="S846" s="3">
        <v>0.5</v>
      </c>
      <c r="T846" s="1" t="s">
        <v>334</v>
      </c>
      <c r="U846" s="5">
        <f t="shared" si="159"/>
        <v>9</v>
      </c>
      <c r="V846" s="5">
        <f t="shared" si="160"/>
        <v>14</v>
      </c>
      <c r="W846" s="5">
        <f t="shared" si="162"/>
        <v>9</v>
      </c>
      <c r="X846" s="5">
        <f t="shared" si="163"/>
        <v>14</v>
      </c>
      <c r="Y846" s="3">
        <v>0.502</v>
      </c>
      <c r="Z846" s="3">
        <v>0.39100000000000001</v>
      </c>
      <c r="AA846" s="3">
        <v>0.14699999999999999</v>
      </c>
      <c r="AB846" s="3">
        <v>0.30599999999999999</v>
      </c>
      <c r="AC846" s="3">
        <v>0.58299999999999996</v>
      </c>
      <c r="AD846" s="1" t="s">
        <v>113</v>
      </c>
      <c r="AE846" s="5">
        <f t="shared" si="164"/>
        <v>5</v>
      </c>
      <c r="AF846" s="5">
        <f t="shared" si="165"/>
        <v>14</v>
      </c>
      <c r="AG846">
        <v>317</v>
      </c>
      <c r="AH846">
        <v>3</v>
      </c>
      <c r="AI846">
        <v>4</v>
      </c>
      <c r="AJ846">
        <v>161</v>
      </c>
      <c r="AK846">
        <f t="shared" si="161"/>
        <v>156</v>
      </c>
      <c r="AL846">
        <v>105</v>
      </c>
      <c r="AM846">
        <v>56</v>
      </c>
      <c r="AN846">
        <v>23</v>
      </c>
      <c r="AO846" s="1" t="s">
        <v>968</v>
      </c>
    </row>
    <row r="847" spans="1:41" x14ac:dyDescent="0.35">
      <c r="A847" s="2">
        <v>40405</v>
      </c>
      <c r="B847" t="s">
        <v>419</v>
      </c>
      <c r="C847">
        <v>3</v>
      </c>
      <c r="D847" t="s">
        <v>35</v>
      </c>
      <c r="E847" t="s">
        <v>43</v>
      </c>
      <c r="F847">
        <v>3</v>
      </c>
      <c r="G847">
        <v>13</v>
      </c>
      <c r="H847">
        <v>0</v>
      </c>
      <c r="I847">
        <v>2</v>
      </c>
      <c r="J847">
        <v>9</v>
      </c>
      <c r="K847" t="s">
        <v>999</v>
      </c>
      <c r="L847" t="s">
        <v>37</v>
      </c>
      <c r="M847" s="1" t="s">
        <v>344</v>
      </c>
      <c r="N847">
        <v>0.76</v>
      </c>
      <c r="O847" s="3">
        <v>8.1000000000000003E-2</v>
      </c>
      <c r="P847" s="3">
        <v>3.2000000000000001E-2</v>
      </c>
      <c r="Q847" s="3">
        <v>0.59699999999999998</v>
      </c>
      <c r="R847" s="3">
        <v>0.59499999999999997</v>
      </c>
      <c r="S847" s="3">
        <v>0.64</v>
      </c>
      <c r="T847" s="1" t="s">
        <v>222</v>
      </c>
      <c r="U847" s="5">
        <f t="shared" si="159"/>
        <v>3</v>
      </c>
      <c r="V847" s="5">
        <f t="shared" si="160"/>
        <v>6</v>
      </c>
      <c r="W847" s="5">
        <f t="shared" si="162"/>
        <v>3</v>
      </c>
      <c r="X847" s="5">
        <f t="shared" si="163"/>
        <v>6</v>
      </c>
      <c r="Y847" s="3">
        <v>0.45500000000000002</v>
      </c>
      <c r="Z847" s="3">
        <v>0.29499999999999998</v>
      </c>
      <c r="AA847" s="3">
        <v>0.13100000000000001</v>
      </c>
      <c r="AB847" s="3">
        <v>0.17100000000000001</v>
      </c>
      <c r="AC847" s="3">
        <v>0.46200000000000002</v>
      </c>
      <c r="AD847" s="1" t="s">
        <v>67</v>
      </c>
      <c r="AE847" s="5">
        <f t="shared" si="164"/>
        <v>1</v>
      </c>
      <c r="AF847" s="5">
        <f t="shared" si="165"/>
        <v>3</v>
      </c>
      <c r="AG847">
        <v>123</v>
      </c>
      <c r="AH847">
        <v>5</v>
      </c>
      <c r="AI847">
        <v>2</v>
      </c>
      <c r="AJ847">
        <v>62</v>
      </c>
      <c r="AK847">
        <f t="shared" si="161"/>
        <v>61</v>
      </c>
      <c r="AL847">
        <v>37</v>
      </c>
      <c r="AM847">
        <v>25</v>
      </c>
      <c r="AN847">
        <v>8</v>
      </c>
      <c r="AO847" s="1" t="s">
        <v>393</v>
      </c>
    </row>
    <row r="848" spans="1:41" x14ac:dyDescent="0.35">
      <c r="A848" s="2">
        <v>40405</v>
      </c>
      <c r="B848" t="s">
        <v>419</v>
      </c>
      <c r="C848">
        <v>3</v>
      </c>
      <c r="D848" t="s">
        <v>35</v>
      </c>
      <c r="E848" t="s">
        <v>49</v>
      </c>
      <c r="F848">
        <v>3</v>
      </c>
      <c r="G848">
        <v>37</v>
      </c>
      <c r="H848">
        <v>1</v>
      </c>
      <c r="I848">
        <v>2</v>
      </c>
      <c r="K848" t="s">
        <v>37</v>
      </c>
      <c r="L848" t="s">
        <v>1116</v>
      </c>
      <c r="M848" s="1" t="s">
        <v>1117</v>
      </c>
      <c r="N848">
        <v>1.28</v>
      </c>
      <c r="O848" s="3">
        <v>2.9000000000000001E-2</v>
      </c>
      <c r="P848" s="3">
        <v>4.2999999999999997E-2</v>
      </c>
      <c r="Q848" s="3">
        <v>0.66700000000000004</v>
      </c>
      <c r="R848" s="3">
        <v>0.71699999999999997</v>
      </c>
      <c r="S848" s="3">
        <v>0.39100000000000001</v>
      </c>
      <c r="T848" s="1" t="s">
        <v>80</v>
      </c>
      <c r="U848" s="5">
        <f t="shared" si="159"/>
        <v>5</v>
      </c>
      <c r="V848" s="5">
        <f t="shared" si="160"/>
        <v>8</v>
      </c>
      <c r="W848" s="5">
        <f t="shared" si="162"/>
        <v>5</v>
      </c>
      <c r="X848" s="5">
        <f t="shared" si="163"/>
        <v>8</v>
      </c>
      <c r="Y848" s="3">
        <v>0.55700000000000005</v>
      </c>
      <c r="Z848" s="3">
        <v>0.5</v>
      </c>
      <c r="AA848" s="3">
        <v>4.8000000000000001E-2</v>
      </c>
      <c r="AB848" s="3">
        <v>0.41899999999999998</v>
      </c>
      <c r="AC848" s="3">
        <v>0.68400000000000005</v>
      </c>
      <c r="AD848" s="1" t="s">
        <v>107</v>
      </c>
      <c r="AE848" s="5">
        <f t="shared" si="164"/>
        <v>5</v>
      </c>
      <c r="AF848" s="5">
        <f t="shared" si="165"/>
        <v>6</v>
      </c>
      <c r="AG848">
        <v>131</v>
      </c>
      <c r="AH848">
        <v>2</v>
      </c>
      <c r="AI848">
        <v>3</v>
      </c>
      <c r="AJ848">
        <v>69</v>
      </c>
      <c r="AK848">
        <f t="shared" si="161"/>
        <v>62</v>
      </c>
      <c r="AL848">
        <v>46</v>
      </c>
      <c r="AM848">
        <v>23</v>
      </c>
      <c r="AN848">
        <v>3</v>
      </c>
      <c r="AO848" s="1" t="s">
        <v>561</v>
      </c>
    </row>
    <row r="849" spans="1:41" x14ac:dyDescent="0.35">
      <c r="A849" s="2">
        <v>40405</v>
      </c>
      <c r="B849" t="s">
        <v>419</v>
      </c>
      <c r="C849">
        <v>3</v>
      </c>
      <c r="D849" t="s">
        <v>35</v>
      </c>
      <c r="E849" t="s">
        <v>54</v>
      </c>
      <c r="F849">
        <v>3</v>
      </c>
      <c r="G849">
        <v>47</v>
      </c>
      <c r="H849">
        <v>1</v>
      </c>
      <c r="I849">
        <v>2</v>
      </c>
      <c r="K849" t="s">
        <v>37</v>
      </c>
      <c r="L849" t="s">
        <v>964</v>
      </c>
      <c r="M849" s="1" t="s">
        <v>478</v>
      </c>
      <c r="N849">
        <v>1.25</v>
      </c>
      <c r="O849" s="3">
        <v>3.7999999999999999E-2</v>
      </c>
      <c r="P849" s="3">
        <v>7.4999999999999997E-2</v>
      </c>
      <c r="Q849" s="3">
        <v>0.63700000000000001</v>
      </c>
      <c r="R849" s="3">
        <v>0.72499999999999998</v>
      </c>
      <c r="S849" s="3">
        <v>0.48299999999999998</v>
      </c>
      <c r="T849" s="1" t="s">
        <v>162</v>
      </c>
      <c r="U849" s="5">
        <f t="shared" si="159"/>
        <v>5</v>
      </c>
      <c r="V849" s="5">
        <f t="shared" si="160"/>
        <v>7</v>
      </c>
      <c r="W849" s="5">
        <f t="shared" si="162"/>
        <v>5</v>
      </c>
      <c r="X849" s="5">
        <f t="shared" si="163"/>
        <v>7</v>
      </c>
      <c r="Y849" s="3">
        <v>0.55600000000000005</v>
      </c>
      <c r="Z849" s="3">
        <v>0.45300000000000001</v>
      </c>
      <c r="AA849" s="3">
        <v>7.8E-2</v>
      </c>
      <c r="AB849" s="3">
        <v>0.29399999999999998</v>
      </c>
      <c r="AC849" s="3">
        <v>0.63300000000000001</v>
      </c>
      <c r="AD849" s="1" t="s">
        <v>413</v>
      </c>
      <c r="AE849" s="5">
        <f t="shared" si="164"/>
        <v>4</v>
      </c>
      <c r="AF849" s="5">
        <f t="shared" si="165"/>
        <v>4</v>
      </c>
      <c r="AG849">
        <v>144</v>
      </c>
      <c r="AH849">
        <v>3</v>
      </c>
      <c r="AI849">
        <v>6</v>
      </c>
      <c r="AJ849">
        <v>80</v>
      </c>
      <c r="AK849">
        <f t="shared" si="161"/>
        <v>64</v>
      </c>
      <c r="AL849">
        <v>51</v>
      </c>
      <c r="AM849">
        <v>29</v>
      </c>
      <c r="AN849">
        <v>5</v>
      </c>
      <c r="AO849" s="1" t="s">
        <v>294</v>
      </c>
    </row>
    <row r="850" spans="1:41" x14ac:dyDescent="0.35">
      <c r="A850" s="2">
        <v>40399</v>
      </c>
      <c r="B850" t="s">
        <v>590</v>
      </c>
      <c r="C850">
        <v>3</v>
      </c>
      <c r="D850" t="s">
        <v>35</v>
      </c>
      <c r="E850" t="s">
        <v>36</v>
      </c>
      <c r="F850">
        <v>2</v>
      </c>
      <c r="G850">
        <v>3</v>
      </c>
      <c r="H850">
        <v>0</v>
      </c>
      <c r="I850">
        <v>2</v>
      </c>
      <c r="J850">
        <v>3</v>
      </c>
      <c r="K850" t="s">
        <v>435</v>
      </c>
      <c r="L850" t="s">
        <v>37</v>
      </c>
      <c r="M850" s="1" t="s">
        <v>1118</v>
      </c>
      <c r="N850">
        <v>0.87</v>
      </c>
      <c r="O850" s="3">
        <v>8.0000000000000002E-3</v>
      </c>
      <c r="P850" s="3">
        <v>2.5000000000000001E-2</v>
      </c>
      <c r="Q850" s="3">
        <v>0.68600000000000005</v>
      </c>
      <c r="R850" s="3">
        <v>0.56799999999999995</v>
      </c>
      <c r="S850" s="3">
        <v>0.48599999999999999</v>
      </c>
      <c r="T850" s="1" t="s">
        <v>433</v>
      </c>
      <c r="U850" s="5">
        <f t="shared" si="159"/>
        <v>7</v>
      </c>
      <c r="V850" s="5">
        <f t="shared" si="160"/>
        <v>12</v>
      </c>
      <c r="W850" s="5">
        <f t="shared" si="162"/>
        <v>7</v>
      </c>
      <c r="X850" s="5">
        <f t="shared" si="163"/>
        <v>12</v>
      </c>
      <c r="Y850" s="3">
        <v>0.47899999999999998</v>
      </c>
      <c r="Z850" s="3">
        <v>0.4</v>
      </c>
      <c r="AA850" s="3">
        <v>0.11600000000000001</v>
      </c>
      <c r="AB850" s="3">
        <v>0.27300000000000002</v>
      </c>
      <c r="AC850" s="3">
        <v>0.57499999999999996</v>
      </c>
      <c r="AD850" s="1" t="s">
        <v>399</v>
      </c>
      <c r="AE850" s="5">
        <f t="shared" si="164"/>
        <v>3</v>
      </c>
      <c r="AF850" s="5">
        <f t="shared" si="165"/>
        <v>9</v>
      </c>
      <c r="AG850">
        <v>213</v>
      </c>
      <c r="AH850">
        <v>1</v>
      </c>
      <c r="AI850">
        <v>3</v>
      </c>
      <c r="AJ850">
        <v>118</v>
      </c>
      <c r="AK850">
        <f t="shared" si="161"/>
        <v>95</v>
      </c>
      <c r="AL850">
        <v>81</v>
      </c>
      <c r="AM850">
        <v>37</v>
      </c>
      <c r="AN850">
        <v>11</v>
      </c>
      <c r="AO850" s="1" t="s">
        <v>522</v>
      </c>
    </row>
    <row r="851" spans="1:41" x14ac:dyDescent="0.35">
      <c r="A851" s="2">
        <v>40399</v>
      </c>
      <c r="B851" t="s">
        <v>590</v>
      </c>
      <c r="C851">
        <v>3</v>
      </c>
      <c r="D851" t="s">
        <v>35</v>
      </c>
      <c r="E851" t="s">
        <v>43</v>
      </c>
      <c r="F851">
        <v>2</v>
      </c>
      <c r="G851">
        <v>72</v>
      </c>
      <c r="H851">
        <v>1</v>
      </c>
      <c r="I851">
        <v>2</v>
      </c>
      <c r="K851" t="s">
        <v>37</v>
      </c>
      <c r="L851" t="s">
        <v>357</v>
      </c>
      <c r="M851" s="1" t="s">
        <v>771</v>
      </c>
      <c r="N851">
        <v>1.71</v>
      </c>
      <c r="O851" s="3">
        <v>5.8000000000000003E-2</v>
      </c>
      <c r="P851" s="3">
        <v>1.9E-2</v>
      </c>
      <c r="Q851" s="3">
        <v>0.84599999999999997</v>
      </c>
      <c r="R851" s="3">
        <v>0.75</v>
      </c>
      <c r="S851" s="3">
        <v>0.625</v>
      </c>
      <c r="T851" s="1" t="s">
        <v>75</v>
      </c>
      <c r="U851" s="5">
        <f t="shared" si="159"/>
        <v>2</v>
      </c>
      <c r="V851" s="5">
        <f t="shared" si="160"/>
        <v>2</v>
      </c>
      <c r="W851" s="5">
        <f t="shared" si="162"/>
        <v>2</v>
      </c>
      <c r="X851" s="5">
        <f t="shared" si="163"/>
        <v>2</v>
      </c>
      <c r="Y851" s="3">
        <v>0.59799999999999998</v>
      </c>
      <c r="Z851" s="3">
        <v>0.46</v>
      </c>
      <c r="AA851" s="3">
        <v>0.14000000000000001</v>
      </c>
      <c r="AB851" s="3">
        <v>0.34499999999999997</v>
      </c>
      <c r="AC851" s="3">
        <v>0.61899999999999999</v>
      </c>
      <c r="AD851" s="1" t="s">
        <v>71</v>
      </c>
      <c r="AE851" s="5">
        <f t="shared" si="164"/>
        <v>3</v>
      </c>
      <c r="AF851" s="5">
        <f t="shared" si="165"/>
        <v>5</v>
      </c>
      <c r="AG851">
        <v>102</v>
      </c>
      <c r="AH851">
        <v>3</v>
      </c>
      <c r="AI851">
        <v>1</v>
      </c>
      <c r="AJ851">
        <v>52</v>
      </c>
      <c r="AK851">
        <f t="shared" si="161"/>
        <v>50</v>
      </c>
      <c r="AL851">
        <v>44</v>
      </c>
      <c r="AM851">
        <v>8</v>
      </c>
      <c r="AN851">
        <v>7</v>
      </c>
      <c r="AO851" s="1" t="s">
        <v>242</v>
      </c>
    </row>
    <row r="852" spans="1:41" x14ac:dyDescent="0.35">
      <c r="A852" s="2">
        <v>40399</v>
      </c>
      <c r="B852" t="s">
        <v>590</v>
      </c>
      <c r="C852">
        <v>3</v>
      </c>
      <c r="D852" t="s">
        <v>35</v>
      </c>
      <c r="E852" t="s">
        <v>49</v>
      </c>
      <c r="F852">
        <v>2</v>
      </c>
      <c r="G852">
        <v>54</v>
      </c>
      <c r="H852">
        <v>1</v>
      </c>
      <c r="I852">
        <v>2</v>
      </c>
      <c r="K852" t="s">
        <v>37</v>
      </c>
      <c r="L852" t="s">
        <v>883</v>
      </c>
      <c r="M852" s="1" t="s">
        <v>62</v>
      </c>
      <c r="N852">
        <v>1.42</v>
      </c>
      <c r="O852" s="3">
        <v>3.3000000000000002E-2</v>
      </c>
      <c r="P852" s="3">
        <v>1.7000000000000001E-2</v>
      </c>
      <c r="Q852" s="3">
        <v>0.68300000000000005</v>
      </c>
      <c r="R852" s="3">
        <v>0.70699999999999996</v>
      </c>
      <c r="S852" s="3">
        <v>0.63200000000000001</v>
      </c>
      <c r="T852" s="1" t="s">
        <v>70</v>
      </c>
      <c r="U852" s="5">
        <f t="shared" si="159"/>
        <v>1</v>
      </c>
      <c r="V852" s="5">
        <f t="shared" si="160"/>
        <v>2</v>
      </c>
      <c r="W852" s="5">
        <f t="shared" si="162"/>
        <v>1</v>
      </c>
      <c r="X852" s="5">
        <f t="shared" si="163"/>
        <v>2</v>
      </c>
      <c r="Y852" s="3">
        <v>0.56699999999999995</v>
      </c>
      <c r="Z852" s="3">
        <v>0.45</v>
      </c>
      <c r="AA852" s="3">
        <v>1.7000000000000001E-2</v>
      </c>
      <c r="AB852" s="3">
        <v>0.30599999999999999</v>
      </c>
      <c r="AC852" s="3">
        <v>0.66700000000000004</v>
      </c>
      <c r="AD852" s="1" t="s">
        <v>222</v>
      </c>
      <c r="AE852" s="5">
        <f t="shared" si="164"/>
        <v>3</v>
      </c>
      <c r="AF852" s="5">
        <f t="shared" si="165"/>
        <v>6</v>
      </c>
      <c r="AG852">
        <v>120</v>
      </c>
      <c r="AH852">
        <v>2</v>
      </c>
      <c r="AI852">
        <v>1</v>
      </c>
      <c r="AJ852">
        <v>60</v>
      </c>
      <c r="AK852">
        <f t="shared" si="161"/>
        <v>60</v>
      </c>
      <c r="AL852">
        <v>41</v>
      </c>
      <c r="AM852">
        <v>19</v>
      </c>
      <c r="AN852">
        <v>1</v>
      </c>
      <c r="AO852" s="1" t="s">
        <v>558</v>
      </c>
    </row>
    <row r="853" spans="1:41" x14ac:dyDescent="0.35">
      <c r="A853" s="2">
        <v>40399</v>
      </c>
      <c r="B853" t="s">
        <v>590</v>
      </c>
      <c r="C853">
        <v>3</v>
      </c>
      <c r="D853" t="s">
        <v>35</v>
      </c>
      <c r="E853" t="s">
        <v>54</v>
      </c>
      <c r="F853">
        <v>2</v>
      </c>
      <c r="G853">
        <v>33</v>
      </c>
      <c r="H853">
        <v>1</v>
      </c>
      <c r="I853">
        <v>2</v>
      </c>
      <c r="K853" t="s">
        <v>37</v>
      </c>
      <c r="L853" t="s">
        <v>879</v>
      </c>
      <c r="M853" s="1" t="s">
        <v>362</v>
      </c>
      <c r="N853">
        <v>1.19</v>
      </c>
      <c r="O853" s="3">
        <v>8.1000000000000003E-2</v>
      </c>
      <c r="P853" s="3">
        <v>6.8000000000000005E-2</v>
      </c>
      <c r="Q853" s="3">
        <v>0.68899999999999995</v>
      </c>
      <c r="R853" s="3">
        <v>0.64700000000000002</v>
      </c>
      <c r="S853" s="3">
        <v>0.39100000000000001</v>
      </c>
      <c r="T853" s="1" t="s">
        <v>52</v>
      </c>
      <c r="U853" s="5">
        <f t="shared" si="159"/>
        <v>4</v>
      </c>
      <c r="V853" s="5">
        <f t="shared" si="160"/>
        <v>8</v>
      </c>
      <c r="W853" s="5">
        <f t="shared" si="162"/>
        <v>4</v>
      </c>
      <c r="X853" s="5">
        <f t="shared" si="163"/>
        <v>8</v>
      </c>
      <c r="Y853" s="3">
        <v>0.53800000000000003</v>
      </c>
      <c r="Z853" s="3">
        <v>0.51500000000000001</v>
      </c>
      <c r="AA853" s="3">
        <v>9.2999999999999999E-2</v>
      </c>
      <c r="AB853" s="3">
        <v>0.435</v>
      </c>
      <c r="AC853" s="3">
        <v>0.71399999999999997</v>
      </c>
      <c r="AD853" s="1" t="s">
        <v>1119</v>
      </c>
      <c r="AE853" s="5">
        <f t="shared" si="164"/>
        <v>6</v>
      </c>
      <c r="AF853" s="5">
        <f t="shared" si="165"/>
        <v>18</v>
      </c>
      <c r="AG853">
        <v>171</v>
      </c>
      <c r="AH853">
        <v>6</v>
      </c>
      <c r="AI853">
        <v>5</v>
      </c>
      <c r="AJ853">
        <v>74</v>
      </c>
      <c r="AK853">
        <f t="shared" si="161"/>
        <v>97</v>
      </c>
      <c r="AL853">
        <v>51</v>
      </c>
      <c r="AM853">
        <v>23</v>
      </c>
      <c r="AN853">
        <v>9</v>
      </c>
      <c r="AO853" s="1" t="s">
        <v>648</v>
      </c>
    </row>
    <row r="854" spans="1:41" x14ac:dyDescent="0.35">
      <c r="A854" s="2">
        <v>40368</v>
      </c>
      <c r="B854" t="s">
        <v>1120</v>
      </c>
      <c r="C854">
        <v>3</v>
      </c>
      <c r="D854" t="s">
        <v>35</v>
      </c>
      <c r="E854" t="s">
        <v>98</v>
      </c>
      <c r="F854">
        <v>2</v>
      </c>
      <c r="G854">
        <v>16</v>
      </c>
      <c r="H854">
        <v>1</v>
      </c>
      <c r="K854" t="s">
        <v>37</v>
      </c>
      <c r="L854" t="s">
        <v>1102</v>
      </c>
      <c r="M854" s="1" t="s">
        <v>1121</v>
      </c>
      <c r="U854" s="5">
        <f t="shared" si="159"/>
        <v>0</v>
      </c>
      <c r="V854" s="5">
        <f t="shared" si="160"/>
        <v>0</v>
      </c>
      <c r="AK854">
        <f t="shared" si="161"/>
        <v>0</v>
      </c>
    </row>
    <row r="855" spans="1:41" x14ac:dyDescent="0.35">
      <c r="A855" s="2">
        <v>40368</v>
      </c>
      <c r="B855" t="s">
        <v>1120</v>
      </c>
      <c r="C855">
        <v>3</v>
      </c>
      <c r="D855" t="s">
        <v>35</v>
      </c>
      <c r="E855" t="s">
        <v>98</v>
      </c>
      <c r="F855">
        <v>2</v>
      </c>
      <c r="G855">
        <v>13</v>
      </c>
      <c r="H855">
        <v>1</v>
      </c>
      <c r="K855" t="s">
        <v>37</v>
      </c>
      <c r="L855" t="s">
        <v>83</v>
      </c>
      <c r="M855" s="1" t="s">
        <v>145</v>
      </c>
      <c r="U855" s="5">
        <f t="shared" si="159"/>
        <v>0</v>
      </c>
      <c r="V855" s="5">
        <f t="shared" si="160"/>
        <v>0</v>
      </c>
      <c r="AK855">
        <f t="shared" si="161"/>
        <v>0</v>
      </c>
    </row>
    <row r="856" spans="1:41" x14ac:dyDescent="0.35">
      <c r="A856" s="2">
        <v>40350</v>
      </c>
      <c r="B856" t="s">
        <v>103</v>
      </c>
      <c r="C856">
        <v>5</v>
      </c>
      <c r="D856" t="s">
        <v>104</v>
      </c>
      <c r="E856" t="s">
        <v>36</v>
      </c>
      <c r="F856">
        <v>3</v>
      </c>
      <c r="G856">
        <v>13</v>
      </c>
      <c r="H856">
        <v>0</v>
      </c>
      <c r="I856">
        <v>3</v>
      </c>
      <c r="J856">
        <v>12</v>
      </c>
      <c r="K856" t="s">
        <v>645</v>
      </c>
      <c r="L856" t="s">
        <v>37</v>
      </c>
      <c r="M856" s="1" t="s">
        <v>1122</v>
      </c>
      <c r="N856">
        <v>0.75</v>
      </c>
      <c r="O856" s="3">
        <v>0.10199999999999999</v>
      </c>
      <c r="P856" s="3">
        <v>9.0999999999999998E-2</v>
      </c>
      <c r="Q856" s="3">
        <v>0.72699999999999998</v>
      </c>
      <c r="R856" s="3">
        <v>0.73399999999999999</v>
      </c>
      <c r="S856" s="3">
        <v>0.41699999999999998</v>
      </c>
      <c r="T856" s="1" t="s">
        <v>186</v>
      </c>
      <c r="U856" s="5">
        <f t="shared" si="159"/>
        <v>4</v>
      </c>
      <c r="V856" s="5">
        <f t="shared" si="160"/>
        <v>7</v>
      </c>
      <c r="W856" s="5">
        <f t="shared" ref="W856:W881" si="166">_xlfn.NUMBERVALUE(LEFT(T856, FIND( "/", T856) - 1))</f>
        <v>4</v>
      </c>
      <c r="X856" s="5">
        <f t="shared" ref="X856:X881" si="167">_xlfn.NUMBERVALUE(RIGHT(T856, LEN(T856) - FIND( "/", T856)))</f>
        <v>7</v>
      </c>
      <c r="Y856" s="3">
        <v>0.442</v>
      </c>
      <c r="Z856" s="3">
        <v>0.26500000000000001</v>
      </c>
      <c r="AA856" s="3">
        <v>0.108</v>
      </c>
      <c r="AB856" s="3">
        <v>0.19</v>
      </c>
      <c r="AC856" s="3">
        <v>0.36399999999999999</v>
      </c>
      <c r="AD856" s="1" t="s">
        <v>112</v>
      </c>
      <c r="AE856" s="5">
        <f t="shared" ref="AE856:AE881" si="168">_xlfn.NUMBERVALUE(LEFT(AD856, FIND( "/", AD856) - 1))</f>
        <v>1</v>
      </c>
      <c r="AF856" s="5">
        <f t="shared" ref="AF856:AF881" si="169">_xlfn.NUMBERVALUE(RIGHT(AD856, LEN(AD856) - FIND( "/", AD856)))</f>
        <v>4</v>
      </c>
      <c r="AG856">
        <v>190</v>
      </c>
      <c r="AH856">
        <v>9</v>
      </c>
      <c r="AI856">
        <v>8</v>
      </c>
      <c r="AJ856">
        <v>88</v>
      </c>
      <c r="AK856">
        <f t="shared" si="161"/>
        <v>102</v>
      </c>
      <c r="AL856">
        <v>64</v>
      </c>
      <c r="AM856">
        <v>24</v>
      </c>
      <c r="AN856">
        <v>11</v>
      </c>
      <c r="AO856" s="1" t="s">
        <v>190</v>
      </c>
    </row>
    <row r="857" spans="1:41" x14ac:dyDescent="0.35">
      <c r="A857" s="2">
        <v>40350</v>
      </c>
      <c r="B857" t="s">
        <v>103</v>
      </c>
      <c r="C857">
        <v>5</v>
      </c>
      <c r="D857" t="s">
        <v>104</v>
      </c>
      <c r="E857" t="s">
        <v>43</v>
      </c>
      <c r="F857">
        <v>3</v>
      </c>
      <c r="G857">
        <v>82</v>
      </c>
      <c r="H857">
        <v>1</v>
      </c>
      <c r="I857">
        <v>3</v>
      </c>
      <c r="K857" t="s">
        <v>37</v>
      </c>
      <c r="L857" t="s">
        <v>733</v>
      </c>
      <c r="M857" s="1" t="s">
        <v>439</v>
      </c>
      <c r="N857">
        <v>2.5499999999999998</v>
      </c>
      <c r="O857" s="3">
        <v>6.2E-2</v>
      </c>
      <c r="P857" s="3">
        <v>4.5999999999999999E-2</v>
      </c>
      <c r="Q857" s="3">
        <v>0.63100000000000001</v>
      </c>
      <c r="R857" s="3">
        <v>0.85399999999999998</v>
      </c>
      <c r="S857" s="3">
        <v>0.75</v>
      </c>
      <c r="T857" s="1" t="s">
        <v>57</v>
      </c>
      <c r="U857" s="5">
        <f t="shared" si="159"/>
        <v>0</v>
      </c>
      <c r="V857" s="5">
        <f t="shared" si="160"/>
        <v>0</v>
      </c>
      <c r="W857" s="5">
        <f t="shared" si="166"/>
        <v>0</v>
      </c>
      <c r="X857" s="5">
        <f t="shared" si="167"/>
        <v>0</v>
      </c>
      <c r="Y857" s="3">
        <v>0.61799999999999999</v>
      </c>
      <c r="Z857" s="3">
        <v>0.47099999999999997</v>
      </c>
      <c r="AA857" s="3">
        <v>4.5999999999999999E-2</v>
      </c>
      <c r="AB857" s="3">
        <v>0.35199999999999998</v>
      </c>
      <c r="AC857" s="3">
        <v>0.66700000000000004</v>
      </c>
      <c r="AD857" s="1" t="s">
        <v>790</v>
      </c>
      <c r="AE857" s="5">
        <f t="shared" si="168"/>
        <v>5</v>
      </c>
      <c r="AF857" s="5">
        <f t="shared" si="169"/>
        <v>15</v>
      </c>
      <c r="AG857">
        <v>152</v>
      </c>
      <c r="AH857">
        <v>4</v>
      </c>
      <c r="AI857">
        <v>3</v>
      </c>
      <c r="AJ857">
        <v>65</v>
      </c>
      <c r="AK857">
        <f t="shared" si="161"/>
        <v>87</v>
      </c>
      <c r="AL857">
        <v>41</v>
      </c>
      <c r="AM857">
        <v>24</v>
      </c>
      <c r="AN857">
        <v>4</v>
      </c>
      <c r="AO857" s="1" t="s">
        <v>644</v>
      </c>
    </row>
    <row r="858" spans="1:41" x14ac:dyDescent="0.35">
      <c r="A858" s="2">
        <v>40350</v>
      </c>
      <c r="B858" t="s">
        <v>103</v>
      </c>
      <c r="C858">
        <v>5</v>
      </c>
      <c r="D858" t="s">
        <v>104</v>
      </c>
      <c r="E858" t="s">
        <v>49</v>
      </c>
      <c r="F858">
        <v>3</v>
      </c>
      <c r="G858">
        <v>26</v>
      </c>
      <c r="H858">
        <v>1</v>
      </c>
      <c r="I858">
        <v>3</v>
      </c>
      <c r="J858">
        <v>15</v>
      </c>
      <c r="K858" t="s">
        <v>37</v>
      </c>
      <c r="L858" t="s">
        <v>997</v>
      </c>
      <c r="M858" s="1" t="s">
        <v>1123</v>
      </c>
      <c r="N858">
        <v>0.98</v>
      </c>
      <c r="O858" s="3">
        <v>7.2999999999999995E-2</v>
      </c>
      <c r="P858" s="3">
        <v>7.2999999999999995E-2</v>
      </c>
      <c r="Q858" s="3">
        <v>0.60499999999999998</v>
      </c>
      <c r="R858" s="3">
        <v>0.76</v>
      </c>
      <c r="S858" s="3">
        <v>0.53100000000000003</v>
      </c>
      <c r="T858" s="1" t="s">
        <v>250</v>
      </c>
      <c r="U858" s="5">
        <f t="shared" si="159"/>
        <v>6</v>
      </c>
      <c r="V858" s="5">
        <f t="shared" si="160"/>
        <v>9</v>
      </c>
      <c r="W858" s="5">
        <f t="shared" si="166"/>
        <v>6</v>
      </c>
      <c r="X858" s="5">
        <f t="shared" si="167"/>
        <v>9</v>
      </c>
      <c r="Y858" s="3">
        <v>0.50600000000000001</v>
      </c>
      <c r="Z858" s="3">
        <v>0.32400000000000001</v>
      </c>
      <c r="AA858" s="3">
        <v>4.4999999999999998E-2</v>
      </c>
      <c r="AB858" s="3">
        <v>0.221</v>
      </c>
      <c r="AC858" s="3">
        <v>0.48799999999999999</v>
      </c>
      <c r="AD858" s="1" t="s">
        <v>154</v>
      </c>
      <c r="AE858" s="5">
        <f t="shared" si="168"/>
        <v>4</v>
      </c>
      <c r="AF858" s="5">
        <f t="shared" si="169"/>
        <v>9</v>
      </c>
      <c r="AG858">
        <v>235</v>
      </c>
      <c r="AH858">
        <v>9</v>
      </c>
      <c r="AI858">
        <v>9</v>
      </c>
      <c r="AJ858">
        <v>124</v>
      </c>
      <c r="AK858">
        <f t="shared" si="161"/>
        <v>111</v>
      </c>
      <c r="AL858">
        <v>75</v>
      </c>
      <c r="AM858">
        <v>49</v>
      </c>
      <c r="AN858">
        <v>5</v>
      </c>
      <c r="AO858" s="1" t="s">
        <v>201</v>
      </c>
    </row>
    <row r="859" spans="1:41" x14ac:dyDescent="0.35">
      <c r="A859" s="2">
        <v>40350</v>
      </c>
      <c r="B859" t="s">
        <v>103</v>
      </c>
      <c r="C859">
        <v>5</v>
      </c>
      <c r="D859" t="s">
        <v>104</v>
      </c>
      <c r="E859" t="s">
        <v>54</v>
      </c>
      <c r="F859">
        <v>3</v>
      </c>
      <c r="G859">
        <v>31</v>
      </c>
      <c r="H859">
        <v>1</v>
      </c>
      <c r="I859">
        <v>3</v>
      </c>
      <c r="J859">
        <v>28</v>
      </c>
      <c r="K859" t="s">
        <v>37</v>
      </c>
      <c r="L859" t="s">
        <v>874</v>
      </c>
      <c r="M859" s="1" t="s">
        <v>808</v>
      </c>
      <c r="N859">
        <v>1.75</v>
      </c>
      <c r="O859" s="3">
        <v>0.14699999999999999</v>
      </c>
      <c r="P859" s="3">
        <v>6.7000000000000004E-2</v>
      </c>
      <c r="Q859" s="3">
        <v>0.66700000000000004</v>
      </c>
      <c r="R859" s="3">
        <v>0.82</v>
      </c>
      <c r="S859" s="3">
        <v>0.64</v>
      </c>
      <c r="T859" s="1" t="s">
        <v>57</v>
      </c>
      <c r="U859" s="5">
        <f t="shared" si="159"/>
        <v>0</v>
      </c>
      <c r="V859" s="5">
        <f t="shared" si="160"/>
        <v>0</v>
      </c>
      <c r="W859" s="5">
        <f t="shared" si="166"/>
        <v>0</v>
      </c>
      <c r="X859" s="5">
        <f t="shared" si="167"/>
        <v>0</v>
      </c>
      <c r="Y859" s="3">
        <v>0.57099999999999995</v>
      </c>
      <c r="Z859" s="3">
        <v>0.41899999999999998</v>
      </c>
      <c r="AA859" s="3">
        <v>5.3999999999999999E-2</v>
      </c>
      <c r="AB859" s="3">
        <v>0.32800000000000001</v>
      </c>
      <c r="AC859" s="3">
        <v>0.59399999999999997</v>
      </c>
      <c r="AD859" s="1" t="s">
        <v>154</v>
      </c>
      <c r="AE859" s="5">
        <f t="shared" si="168"/>
        <v>4</v>
      </c>
      <c r="AF859" s="5">
        <f t="shared" si="169"/>
        <v>9</v>
      </c>
      <c r="AG859">
        <v>168</v>
      </c>
      <c r="AH859">
        <v>11</v>
      </c>
      <c r="AI859">
        <v>5</v>
      </c>
      <c r="AJ859">
        <v>75</v>
      </c>
      <c r="AK859">
        <f t="shared" si="161"/>
        <v>93</v>
      </c>
      <c r="AL859">
        <v>50</v>
      </c>
      <c r="AM859">
        <v>25</v>
      </c>
      <c r="AN859">
        <v>5</v>
      </c>
      <c r="AO859" s="1" t="s">
        <v>294</v>
      </c>
    </row>
    <row r="860" spans="1:41" x14ac:dyDescent="0.35">
      <c r="A860" s="2">
        <v>40350</v>
      </c>
      <c r="B860" t="s">
        <v>103</v>
      </c>
      <c r="C860">
        <v>5</v>
      </c>
      <c r="D860" t="s">
        <v>104</v>
      </c>
      <c r="E860" t="s">
        <v>128</v>
      </c>
      <c r="F860">
        <v>3</v>
      </c>
      <c r="G860">
        <v>97</v>
      </c>
      <c r="H860">
        <v>1</v>
      </c>
      <c r="I860">
        <v>3</v>
      </c>
      <c r="J860" t="s">
        <v>203</v>
      </c>
      <c r="K860" t="s">
        <v>37</v>
      </c>
      <c r="L860" t="s">
        <v>1124</v>
      </c>
      <c r="M860" s="1" t="s">
        <v>1125</v>
      </c>
      <c r="N860">
        <v>1.74</v>
      </c>
      <c r="O860" s="3">
        <v>0.10100000000000001</v>
      </c>
      <c r="P860" s="3">
        <v>1.0999999999999999E-2</v>
      </c>
      <c r="Q860" s="3">
        <v>0.65200000000000002</v>
      </c>
      <c r="R860" s="3">
        <v>0.81</v>
      </c>
      <c r="S860" s="3">
        <v>0.67700000000000005</v>
      </c>
      <c r="T860" s="1" t="s">
        <v>84</v>
      </c>
      <c r="U860" s="5">
        <f t="shared" si="159"/>
        <v>1</v>
      </c>
      <c r="V860" s="5">
        <f t="shared" si="160"/>
        <v>1</v>
      </c>
      <c r="W860" s="5">
        <f t="shared" si="166"/>
        <v>1</v>
      </c>
      <c r="X860" s="5">
        <f t="shared" si="167"/>
        <v>1</v>
      </c>
      <c r="Y860" s="3">
        <v>0.57199999999999995</v>
      </c>
      <c r="Z860" s="3">
        <v>0.41</v>
      </c>
      <c r="AA860" s="3">
        <v>0.114</v>
      </c>
      <c r="AB860" s="3">
        <v>0.157</v>
      </c>
      <c r="AC860" s="3">
        <v>0.64800000000000002</v>
      </c>
      <c r="AD860" s="1" t="s">
        <v>222</v>
      </c>
      <c r="AE860" s="5">
        <f t="shared" si="168"/>
        <v>3</v>
      </c>
      <c r="AF860" s="5">
        <f t="shared" si="169"/>
        <v>6</v>
      </c>
      <c r="AG860">
        <v>194</v>
      </c>
      <c r="AH860">
        <v>9</v>
      </c>
      <c r="AI860">
        <v>1</v>
      </c>
      <c r="AJ860">
        <v>89</v>
      </c>
      <c r="AK860">
        <f t="shared" si="161"/>
        <v>105</v>
      </c>
      <c r="AL860">
        <v>58</v>
      </c>
      <c r="AM860">
        <v>31</v>
      </c>
      <c r="AN860">
        <v>12</v>
      </c>
      <c r="AO860" s="1" t="s">
        <v>206</v>
      </c>
    </row>
    <row r="861" spans="1:41" x14ac:dyDescent="0.35">
      <c r="A861" s="2">
        <v>40350</v>
      </c>
      <c r="B861" t="s">
        <v>103</v>
      </c>
      <c r="C861">
        <v>5</v>
      </c>
      <c r="D861" t="s">
        <v>104</v>
      </c>
      <c r="E861" t="s">
        <v>133</v>
      </c>
      <c r="F861">
        <v>3</v>
      </c>
      <c r="G861">
        <v>68</v>
      </c>
      <c r="H861">
        <v>1</v>
      </c>
      <c r="I861">
        <v>3</v>
      </c>
      <c r="K861" t="s">
        <v>37</v>
      </c>
      <c r="L861" t="s">
        <v>966</v>
      </c>
      <c r="M861" s="1" t="s">
        <v>1126</v>
      </c>
      <c r="N861">
        <v>1.22</v>
      </c>
      <c r="O861" s="3">
        <v>0.124</v>
      </c>
      <c r="P861" s="3">
        <v>8.7999999999999995E-2</v>
      </c>
      <c r="Q861" s="3">
        <v>0.57699999999999996</v>
      </c>
      <c r="R861" s="3">
        <v>0.68400000000000005</v>
      </c>
      <c r="S861" s="3">
        <v>0.5</v>
      </c>
      <c r="T861" s="1" t="s">
        <v>929</v>
      </c>
      <c r="U861" s="5">
        <f t="shared" si="159"/>
        <v>10</v>
      </c>
      <c r="V861" s="5">
        <f t="shared" si="160"/>
        <v>17</v>
      </c>
      <c r="W861" s="5">
        <f t="shared" si="166"/>
        <v>10</v>
      </c>
      <c r="X861" s="5">
        <f t="shared" si="167"/>
        <v>17</v>
      </c>
      <c r="Y861" s="3">
        <v>0.53700000000000003</v>
      </c>
      <c r="Z861" s="3">
        <v>0.48299999999999998</v>
      </c>
      <c r="AA861" s="3">
        <v>6.0000000000000001E-3</v>
      </c>
      <c r="AB861" s="3">
        <v>0.42699999999999999</v>
      </c>
      <c r="AC861" s="3">
        <v>0.57799999999999996</v>
      </c>
      <c r="AD861" s="1" t="s">
        <v>1127</v>
      </c>
      <c r="AE861" s="5">
        <f t="shared" si="168"/>
        <v>9</v>
      </c>
      <c r="AF861" s="5">
        <f t="shared" si="169"/>
        <v>20</v>
      </c>
      <c r="AG861">
        <v>311</v>
      </c>
      <c r="AH861">
        <v>17</v>
      </c>
      <c r="AI861">
        <v>12</v>
      </c>
      <c r="AJ861">
        <v>137</v>
      </c>
      <c r="AK861">
        <f t="shared" si="161"/>
        <v>174</v>
      </c>
      <c r="AL861">
        <v>79</v>
      </c>
      <c r="AM861">
        <v>58</v>
      </c>
      <c r="AN861">
        <v>1</v>
      </c>
      <c r="AO861" s="1" t="s">
        <v>1053</v>
      </c>
    </row>
    <row r="862" spans="1:41" x14ac:dyDescent="0.35">
      <c r="A862" s="2">
        <v>40336</v>
      </c>
      <c r="B862" t="s">
        <v>603</v>
      </c>
      <c r="C862">
        <v>3</v>
      </c>
      <c r="D862" t="s">
        <v>104</v>
      </c>
      <c r="E862" t="s">
        <v>49</v>
      </c>
      <c r="F862">
        <v>3</v>
      </c>
      <c r="G862">
        <v>74</v>
      </c>
      <c r="H862">
        <v>0</v>
      </c>
      <c r="I862">
        <v>2</v>
      </c>
      <c r="K862" t="s">
        <v>1045</v>
      </c>
      <c r="L862" t="s">
        <v>37</v>
      </c>
      <c r="M862" s="1" t="s">
        <v>524</v>
      </c>
      <c r="N862">
        <v>0.71</v>
      </c>
      <c r="O862" s="3">
        <v>4.2999999999999997E-2</v>
      </c>
      <c r="P862" s="3">
        <v>5.3999999999999999E-2</v>
      </c>
      <c r="Q862" s="3">
        <v>0.73899999999999999</v>
      </c>
      <c r="R862" s="3">
        <v>0.64700000000000002</v>
      </c>
      <c r="S862" s="3">
        <v>0.41699999999999998</v>
      </c>
      <c r="T862" s="1" t="s">
        <v>117</v>
      </c>
      <c r="U862" s="5">
        <f t="shared" si="159"/>
        <v>5</v>
      </c>
      <c r="V862" s="5">
        <f t="shared" si="160"/>
        <v>9</v>
      </c>
      <c r="W862" s="5">
        <f t="shared" si="166"/>
        <v>5</v>
      </c>
      <c r="X862" s="5">
        <f t="shared" si="167"/>
        <v>9</v>
      </c>
      <c r="Y862" s="3">
        <v>0.45700000000000002</v>
      </c>
      <c r="Z862" s="3">
        <v>0.29199999999999998</v>
      </c>
      <c r="AA862" s="3">
        <v>6.9000000000000006E-2</v>
      </c>
      <c r="AB862" s="3">
        <v>0.14899999999999999</v>
      </c>
      <c r="AC862" s="3">
        <v>0.56000000000000005</v>
      </c>
      <c r="AD862" s="1" t="s">
        <v>58</v>
      </c>
      <c r="AE862" s="5">
        <f t="shared" si="168"/>
        <v>1</v>
      </c>
      <c r="AF862" s="5">
        <f t="shared" si="169"/>
        <v>5</v>
      </c>
      <c r="AG862">
        <v>164</v>
      </c>
      <c r="AH862">
        <v>4</v>
      </c>
      <c r="AI862">
        <v>5</v>
      </c>
      <c r="AJ862">
        <v>92</v>
      </c>
      <c r="AK862">
        <f t="shared" si="161"/>
        <v>72</v>
      </c>
      <c r="AL862">
        <v>68</v>
      </c>
      <c r="AM862">
        <v>24</v>
      </c>
      <c r="AN862">
        <v>5</v>
      </c>
      <c r="AO862" s="1" t="s">
        <v>155</v>
      </c>
    </row>
    <row r="863" spans="1:41" x14ac:dyDescent="0.35">
      <c r="A863" s="2">
        <v>40336</v>
      </c>
      <c r="B863" t="s">
        <v>603</v>
      </c>
      <c r="C863">
        <v>3</v>
      </c>
      <c r="D863" t="s">
        <v>104</v>
      </c>
      <c r="E863" t="s">
        <v>54</v>
      </c>
      <c r="F863">
        <v>3</v>
      </c>
      <c r="G863">
        <v>96</v>
      </c>
      <c r="H863">
        <v>1</v>
      </c>
      <c r="I863">
        <v>2</v>
      </c>
      <c r="K863" t="s">
        <v>37</v>
      </c>
      <c r="L863" t="s">
        <v>989</v>
      </c>
      <c r="M863" s="1" t="s">
        <v>209</v>
      </c>
      <c r="N863">
        <v>1.17</v>
      </c>
      <c r="O863" s="3">
        <v>4.7E-2</v>
      </c>
      <c r="P863" s="3">
        <v>3.1E-2</v>
      </c>
      <c r="Q863" s="3">
        <v>0.625</v>
      </c>
      <c r="R863" s="3">
        <v>0.77500000000000002</v>
      </c>
      <c r="S863" s="3">
        <v>0.5</v>
      </c>
      <c r="T863" s="1" t="s">
        <v>314</v>
      </c>
      <c r="U863" s="5">
        <f t="shared" si="159"/>
        <v>6</v>
      </c>
      <c r="V863" s="5">
        <f t="shared" si="160"/>
        <v>6</v>
      </c>
      <c r="W863" s="5">
        <f t="shared" si="166"/>
        <v>6</v>
      </c>
      <c r="X863" s="5">
        <f t="shared" si="167"/>
        <v>6</v>
      </c>
      <c r="Y863" s="3">
        <v>0.54300000000000004</v>
      </c>
      <c r="Z863" s="3">
        <v>0.38500000000000001</v>
      </c>
      <c r="AA863" s="3">
        <v>7.6999999999999999E-2</v>
      </c>
      <c r="AB863" s="3">
        <v>0.32300000000000001</v>
      </c>
      <c r="AC863" s="3">
        <v>0.47599999999999998</v>
      </c>
      <c r="AD863" s="1" t="s">
        <v>222</v>
      </c>
      <c r="AE863" s="5">
        <f t="shared" si="168"/>
        <v>3</v>
      </c>
      <c r="AF863" s="5">
        <f t="shared" si="169"/>
        <v>6</v>
      </c>
      <c r="AG863">
        <v>116</v>
      </c>
      <c r="AH863">
        <v>3</v>
      </c>
      <c r="AI863">
        <v>2</v>
      </c>
      <c r="AJ863">
        <v>64</v>
      </c>
      <c r="AK863">
        <f t="shared" si="161"/>
        <v>52</v>
      </c>
      <c r="AL863">
        <v>40</v>
      </c>
      <c r="AM863">
        <v>24</v>
      </c>
      <c r="AN863">
        <v>4</v>
      </c>
      <c r="AO863" s="1" t="s">
        <v>223</v>
      </c>
    </row>
    <row r="864" spans="1:41" x14ac:dyDescent="0.35">
      <c r="A864" s="2">
        <v>40322</v>
      </c>
      <c r="B864" t="s">
        <v>138</v>
      </c>
      <c r="C864">
        <v>5</v>
      </c>
      <c r="D864" t="s">
        <v>139</v>
      </c>
      <c r="E864" t="s">
        <v>43</v>
      </c>
      <c r="F864">
        <v>3</v>
      </c>
      <c r="G864">
        <v>27</v>
      </c>
      <c r="H864">
        <v>0</v>
      </c>
      <c r="I864">
        <v>3</v>
      </c>
      <c r="J864">
        <v>22</v>
      </c>
      <c r="K864" t="s">
        <v>979</v>
      </c>
      <c r="L864" t="s">
        <v>37</v>
      </c>
      <c r="M864" s="1" t="s">
        <v>1128</v>
      </c>
      <c r="N864">
        <v>0.88</v>
      </c>
      <c r="O864" s="3">
        <v>0.02</v>
      </c>
      <c r="P864" s="3">
        <v>5.0999999999999997E-2</v>
      </c>
      <c r="Q864" s="3">
        <v>0.64500000000000002</v>
      </c>
      <c r="R864" s="3">
        <v>0.66900000000000004</v>
      </c>
      <c r="S864" s="3">
        <v>0.45700000000000002</v>
      </c>
      <c r="T864" s="1" t="s">
        <v>1129</v>
      </c>
      <c r="U864" s="5">
        <f t="shared" si="159"/>
        <v>20</v>
      </c>
      <c r="V864" s="5">
        <f t="shared" si="160"/>
        <v>24</v>
      </c>
      <c r="W864" s="5">
        <f t="shared" si="166"/>
        <v>20</v>
      </c>
      <c r="X864" s="5">
        <f t="shared" si="167"/>
        <v>24</v>
      </c>
      <c r="Y864" s="3">
        <v>0.49399999999999999</v>
      </c>
      <c r="Z864" s="3">
        <v>0.35899999999999999</v>
      </c>
      <c r="AA864" s="3">
        <v>6.2E-2</v>
      </c>
      <c r="AB864" s="3">
        <v>0.28799999999999998</v>
      </c>
      <c r="AC864" s="3">
        <v>0.43099999999999999</v>
      </c>
      <c r="AD864" s="1" t="s">
        <v>52</v>
      </c>
      <c r="AE864" s="5">
        <f t="shared" si="168"/>
        <v>4</v>
      </c>
      <c r="AF864" s="5">
        <f t="shared" si="169"/>
        <v>8</v>
      </c>
      <c r="AG864">
        <v>342</v>
      </c>
      <c r="AH864">
        <v>4</v>
      </c>
      <c r="AI864">
        <v>10</v>
      </c>
      <c r="AJ864">
        <v>197</v>
      </c>
      <c r="AK864">
        <f t="shared" si="161"/>
        <v>145</v>
      </c>
      <c r="AL864">
        <v>127</v>
      </c>
      <c r="AM864">
        <v>70</v>
      </c>
      <c r="AN864">
        <v>9</v>
      </c>
      <c r="AO864" s="1" t="s">
        <v>1130</v>
      </c>
    </row>
    <row r="865" spans="1:41" x14ac:dyDescent="0.35">
      <c r="A865" s="2">
        <v>40322</v>
      </c>
      <c r="B865" t="s">
        <v>138</v>
      </c>
      <c r="C865">
        <v>5</v>
      </c>
      <c r="D865" t="s">
        <v>139</v>
      </c>
      <c r="E865" t="s">
        <v>49</v>
      </c>
      <c r="F865">
        <v>3</v>
      </c>
      <c r="G865">
        <v>98</v>
      </c>
      <c r="H865">
        <v>1</v>
      </c>
      <c r="I865">
        <v>3</v>
      </c>
      <c r="K865" t="s">
        <v>37</v>
      </c>
      <c r="L865" t="s">
        <v>1131</v>
      </c>
      <c r="M865" s="1" t="s">
        <v>1132</v>
      </c>
      <c r="N865">
        <v>1.06</v>
      </c>
      <c r="O865" s="3">
        <v>1.7999999999999999E-2</v>
      </c>
      <c r="P865" s="3">
        <v>1.7999999999999999E-2</v>
      </c>
      <c r="Q865" s="3">
        <v>0.69699999999999995</v>
      </c>
      <c r="R865" s="3">
        <v>0.68400000000000005</v>
      </c>
      <c r="S865" s="3">
        <v>0.54500000000000004</v>
      </c>
      <c r="T865" s="1" t="s">
        <v>189</v>
      </c>
      <c r="U865" s="5">
        <f t="shared" si="159"/>
        <v>6</v>
      </c>
      <c r="V865" s="5">
        <f t="shared" si="160"/>
        <v>8</v>
      </c>
      <c r="W865" s="5">
        <f t="shared" si="166"/>
        <v>6</v>
      </c>
      <c r="X865" s="5">
        <f t="shared" si="167"/>
        <v>8</v>
      </c>
      <c r="Y865" s="3">
        <v>0.52600000000000002</v>
      </c>
      <c r="Z865" s="3">
        <v>0.379</v>
      </c>
      <c r="AA865" s="3">
        <v>3.4000000000000002E-2</v>
      </c>
      <c r="AB865" s="3">
        <v>0.313</v>
      </c>
      <c r="AC865" s="3">
        <v>0.56499999999999995</v>
      </c>
      <c r="AD865" s="1" t="s">
        <v>117</v>
      </c>
      <c r="AE865" s="5">
        <f t="shared" si="168"/>
        <v>5</v>
      </c>
      <c r="AF865" s="5">
        <f t="shared" si="169"/>
        <v>9</v>
      </c>
      <c r="AG865">
        <v>196</v>
      </c>
      <c r="AH865">
        <v>2</v>
      </c>
      <c r="AI865">
        <v>2</v>
      </c>
      <c r="AJ865">
        <v>109</v>
      </c>
      <c r="AK865">
        <f t="shared" si="161"/>
        <v>87</v>
      </c>
      <c r="AL865">
        <v>76</v>
      </c>
      <c r="AM865">
        <v>33</v>
      </c>
      <c r="AN865">
        <v>3</v>
      </c>
      <c r="AO865" s="1" t="s">
        <v>240</v>
      </c>
    </row>
    <row r="866" spans="1:41" x14ac:dyDescent="0.35">
      <c r="A866" s="2">
        <v>40322</v>
      </c>
      <c r="B866" t="s">
        <v>138</v>
      </c>
      <c r="C866">
        <v>5</v>
      </c>
      <c r="D866" t="s">
        <v>139</v>
      </c>
      <c r="E866" t="s">
        <v>54</v>
      </c>
      <c r="F866">
        <v>3</v>
      </c>
      <c r="G866">
        <v>37</v>
      </c>
      <c r="H866">
        <v>1</v>
      </c>
      <c r="I866">
        <v>3</v>
      </c>
      <c r="J866">
        <v>31</v>
      </c>
      <c r="K866" t="s">
        <v>37</v>
      </c>
      <c r="L866" t="s">
        <v>883</v>
      </c>
      <c r="M866" s="1" t="s">
        <v>1075</v>
      </c>
      <c r="N866">
        <v>1.27</v>
      </c>
      <c r="O866" s="3">
        <v>0.02</v>
      </c>
      <c r="P866" s="3">
        <v>0.08</v>
      </c>
      <c r="Q866" s="3">
        <v>0.67</v>
      </c>
      <c r="R866" s="3">
        <v>0.746</v>
      </c>
      <c r="S866" s="3">
        <v>0.48499999999999999</v>
      </c>
      <c r="T866" s="1" t="s">
        <v>58</v>
      </c>
      <c r="U866" s="5">
        <f t="shared" si="159"/>
        <v>1</v>
      </c>
      <c r="V866" s="5">
        <f t="shared" si="160"/>
        <v>5</v>
      </c>
      <c r="W866" s="5">
        <f t="shared" si="166"/>
        <v>1</v>
      </c>
      <c r="X866" s="5">
        <f t="shared" si="167"/>
        <v>5</v>
      </c>
      <c r="Y866" s="3">
        <v>0.53700000000000003</v>
      </c>
      <c r="Z866" s="3">
        <v>0.432</v>
      </c>
      <c r="AA866" s="3">
        <v>4.2000000000000003E-2</v>
      </c>
      <c r="AB866" s="3">
        <v>0.4</v>
      </c>
      <c r="AC866" s="3">
        <v>0.51500000000000001</v>
      </c>
      <c r="AD866" s="1" t="s">
        <v>263</v>
      </c>
      <c r="AE866" s="5">
        <f t="shared" si="168"/>
        <v>7</v>
      </c>
      <c r="AF866" s="5">
        <f t="shared" si="169"/>
        <v>16</v>
      </c>
      <c r="AG866">
        <v>218</v>
      </c>
      <c r="AH866">
        <v>2</v>
      </c>
      <c r="AI866">
        <v>8</v>
      </c>
      <c r="AJ866">
        <v>100</v>
      </c>
      <c r="AK866">
        <f t="shared" si="161"/>
        <v>118</v>
      </c>
      <c r="AL866">
        <v>67</v>
      </c>
      <c r="AM866">
        <v>33</v>
      </c>
      <c r="AN866">
        <v>5</v>
      </c>
      <c r="AO866" s="1" t="s">
        <v>124</v>
      </c>
    </row>
    <row r="867" spans="1:41" x14ac:dyDescent="0.35">
      <c r="A867" s="2">
        <v>40322</v>
      </c>
      <c r="B867" t="s">
        <v>138</v>
      </c>
      <c r="C867">
        <v>5</v>
      </c>
      <c r="D867" t="s">
        <v>139</v>
      </c>
      <c r="E867" t="s">
        <v>128</v>
      </c>
      <c r="F867">
        <v>3</v>
      </c>
      <c r="G867">
        <v>246</v>
      </c>
      <c r="H867">
        <v>1</v>
      </c>
      <c r="I867">
        <v>3</v>
      </c>
      <c r="K867" t="s">
        <v>37</v>
      </c>
      <c r="L867" t="s">
        <v>260</v>
      </c>
      <c r="M867" s="1" t="s">
        <v>808</v>
      </c>
      <c r="N867">
        <v>1.1599999999999999</v>
      </c>
      <c r="O867" s="3">
        <v>2.5999999999999999E-2</v>
      </c>
      <c r="P867" s="3">
        <v>7.6999999999999999E-2</v>
      </c>
      <c r="Q867" s="3">
        <v>0.63200000000000001</v>
      </c>
      <c r="R867" s="3">
        <v>0.71599999999999997</v>
      </c>
      <c r="S867" s="3">
        <v>0.34899999999999998</v>
      </c>
      <c r="T867" s="1" t="s">
        <v>387</v>
      </c>
      <c r="U867" s="5">
        <f t="shared" si="159"/>
        <v>7</v>
      </c>
      <c r="V867" s="5">
        <f t="shared" si="160"/>
        <v>9</v>
      </c>
      <c r="W867" s="5">
        <f t="shared" si="166"/>
        <v>7</v>
      </c>
      <c r="X867" s="5">
        <f t="shared" si="167"/>
        <v>9</v>
      </c>
      <c r="Y867" s="3">
        <v>0.53800000000000003</v>
      </c>
      <c r="Z867" s="3">
        <v>0.48399999999999999</v>
      </c>
      <c r="AA867" s="3">
        <v>1.0999999999999999E-2</v>
      </c>
      <c r="AB867" s="3">
        <v>0.439</v>
      </c>
      <c r="AC867" s="3">
        <v>0.55300000000000005</v>
      </c>
      <c r="AD867" s="1" t="s">
        <v>127</v>
      </c>
      <c r="AE867" s="5">
        <f t="shared" si="168"/>
        <v>6</v>
      </c>
      <c r="AF867" s="5">
        <f t="shared" si="169"/>
        <v>14</v>
      </c>
      <c r="AG867">
        <v>212</v>
      </c>
      <c r="AH867">
        <v>3</v>
      </c>
      <c r="AI867">
        <v>9</v>
      </c>
      <c r="AJ867">
        <v>117</v>
      </c>
      <c r="AK867">
        <f t="shared" si="161"/>
        <v>95</v>
      </c>
      <c r="AL867">
        <v>74</v>
      </c>
      <c r="AM867">
        <v>43</v>
      </c>
      <c r="AN867">
        <v>1</v>
      </c>
      <c r="AO867" s="1" t="s">
        <v>448</v>
      </c>
    </row>
    <row r="868" spans="1:41" x14ac:dyDescent="0.35">
      <c r="A868" s="2">
        <v>40322</v>
      </c>
      <c r="B868" t="s">
        <v>138</v>
      </c>
      <c r="C868">
        <v>5</v>
      </c>
      <c r="D868" t="s">
        <v>139</v>
      </c>
      <c r="E868" t="s">
        <v>133</v>
      </c>
      <c r="F868">
        <v>3</v>
      </c>
      <c r="G868">
        <v>73</v>
      </c>
      <c r="H868">
        <v>1</v>
      </c>
      <c r="I868">
        <v>3</v>
      </c>
      <c r="K868" t="s">
        <v>37</v>
      </c>
      <c r="L868" t="s">
        <v>1133</v>
      </c>
      <c r="M868" s="1" t="s">
        <v>1134</v>
      </c>
      <c r="N868">
        <v>1.4</v>
      </c>
      <c r="O868" s="3">
        <v>7.1999999999999995E-2</v>
      </c>
      <c r="P868" s="3">
        <v>4.1000000000000002E-2</v>
      </c>
      <c r="Q868" s="3">
        <v>0.629</v>
      </c>
      <c r="R868" s="3">
        <v>0.78700000000000003</v>
      </c>
      <c r="S868" s="3">
        <v>0.47199999999999998</v>
      </c>
      <c r="T868" s="1" t="s">
        <v>136</v>
      </c>
      <c r="U868" s="5">
        <f t="shared" si="159"/>
        <v>4</v>
      </c>
      <c r="V868" s="5">
        <f t="shared" si="160"/>
        <v>6</v>
      </c>
      <c r="W868" s="5">
        <f t="shared" si="166"/>
        <v>4</v>
      </c>
      <c r="X868" s="5">
        <f t="shared" si="167"/>
        <v>6</v>
      </c>
      <c r="Y868" s="3">
        <v>0.56799999999999995</v>
      </c>
      <c r="Z868" s="3">
        <v>0.46200000000000002</v>
      </c>
      <c r="AA868" s="3">
        <v>4.2999999999999997E-2</v>
      </c>
      <c r="AB868" s="3">
        <v>0.37</v>
      </c>
      <c r="AC868" s="3">
        <v>0.55300000000000005</v>
      </c>
      <c r="AD868" s="1" t="s">
        <v>433</v>
      </c>
      <c r="AE868" s="5">
        <f t="shared" si="168"/>
        <v>7</v>
      </c>
      <c r="AF868" s="5">
        <f t="shared" si="169"/>
        <v>12</v>
      </c>
      <c r="AG868">
        <v>190</v>
      </c>
      <c r="AH868">
        <v>7</v>
      </c>
      <c r="AI868">
        <v>4</v>
      </c>
      <c r="AJ868">
        <v>97</v>
      </c>
      <c r="AK868">
        <f t="shared" si="161"/>
        <v>93</v>
      </c>
      <c r="AL868">
        <v>61</v>
      </c>
      <c r="AM868">
        <v>36</v>
      </c>
      <c r="AN868">
        <v>4</v>
      </c>
      <c r="AO868" s="1" t="s">
        <v>391</v>
      </c>
    </row>
    <row r="869" spans="1:41" x14ac:dyDescent="0.35">
      <c r="A869" s="2">
        <v>40301</v>
      </c>
      <c r="B869" t="s">
        <v>339</v>
      </c>
      <c r="C869">
        <v>3</v>
      </c>
      <c r="D869" t="s">
        <v>139</v>
      </c>
      <c r="E869" t="s">
        <v>43</v>
      </c>
      <c r="F869">
        <v>2</v>
      </c>
      <c r="G869">
        <v>319</v>
      </c>
      <c r="H869">
        <v>0</v>
      </c>
      <c r="I869">
        <v>1</v>
      </c>
      <c r="J869" t="s">
        <v>174</v>
      </c>
      <c r="K869" t="s">
        <v>375</v>
      </c>
      <c r="L869" t="s">
        <v>37</v>
      </c>
      <c r="M869" s="1" t="s">
        <v>1135</v>
      </c>
      <c r="N869">
        <v>0.74</v>
      </c>
      <c r="O869" s="3">
        <v>0</v>
      </c>
      <c r="P869" s="3">
        <v>2.3E-2</v>
      </c>
      <c r="Q869" s="3">
        <v>0.628</v>
      </c>
      <c r="R869" s="3">
        <v>0.55600000000000005</v>
      </c>
      <c r="S869" s="3">
        <v>0.5</v>
      </c>
      <c r="T869" s="1" t="s">
        <v>387</v>
      </c>
      <c r="U869" s="5">
        <f t="shared" si="159"/>
        <v>7</v>
      </c>
      <c r="V869" s="5">
        <f t="shared" si="160"/>
        <v>9</v>
      </c>
      <c r="W869" s="5">
        <f t="shared" si="166"/>
        <v>7</v>
      </c>
      <c r="X869" s="5">
        <f t="shared" si="167"/>
        <v>9</v>
      </c>
      <c r="Y869" s="3">
        <v>0.46400000000000002</v>
      </c>
      <c r="Z869" s="3">
        <v>0.34599999999999997</v>
      </c>
      <c r="AA869" s="3">
        <v>3.7999999999999999E-2</v>
      </c>
      <c r="AB869" s="3">
        <v>0.35699999999999998</v>
      </c>
      <c r="AC869" s="3">
        <v>0.33300000000000002</v>
      </c>
      <c r="AD869" s="1" t="s">
        <v>84</v>
      </c>
      <c r="AE869" s="5">
        <f t="shared" si="168"/>
        <v>1</v>
      </c>
      <c r="AF869" s="5">
        <f t="shared" si="169"/>
        <v>1</v>
      </c>
      <c r="AG869">
        <v>69</v>
      </c>
      <c r="AH869">
        <v>0</v>
      </c>
      <c r="AI869">
        <v>1</v>
      </c>
      <c r="AJ869">
        <v>43</v>
      </c>
      <c r="AK869">
        <f t="shared" si="161"/>
        <v>26</v>
      </c>
      <c r="AL869">
        <v>27</v>
      </c>
      <c r="AM869">
        <v>16</v>
      </c>
      <c r="AN869">
        <v>1</v>
      </c>
      <c r="AO869" s="1" t="s">
        <v>654</v>
      </c>
    </row>
    <row r="870" spans="1:41" x14ac:dyDescent="0.35">
      <c r="A870" s="2">
        <v>40301</v>
      </c>
      <c r="B870" t="s">
        <v>339</v>
      </c>
      <c r="C870">
        <v>3</v>
      </c>
      <c r="D870" t="s">
        <v>139</v>
      </c>
      <c r="E870" t="s">
        <v>49</v>
      </c>
      <c r="F870">
        <v>2</v>
      </c>
      <c r="G870">
        <v>80</v>
      </c>
      <c r="H870">
        <v>1</v>
      </c>
      <c r="I870">
        <v>1</v>
      </c>
      <c r="K870" t="s">
        <v>37</v>
      </c>
      <c r="L870" t="s">
        <v>703</v>
      </c>
      <c r="M870" s="1" t="s">
        <v>537</v>
      </c>
      <c r="N870">
        <v>1.1200000000000001</v>
      </c>
      <c r="O870" s="3">
        <v>0</v>
      </c>
      <c r="P870" s="3">
        <v>6.3E-2</v>
      </c>
      <c r="Q870" s="3">
        <v>0.60299999999999998</v>
      </c>
      <c r="R870" s="3">
        <v>0.55300000000000005</v>
      </c>
      <c r="S870" s="3">
        <v>0.48</v>
      </c>
      <c r="T870" s="1" t="s">
        <v>41</v>
      </c>
      <c r="U870" s="5">
        <f t="shared" si="159"/>
        <v>2</v>
      </c>
      <c r="V870" s="5">
        <f t="shared" si="160"/>
        <v>6</v>
      </c>
      <c r="W870" s="5">
        <f t="shared" si="166"/>
        <v>2</v>
      </c>
      <c r="X870" s="5">
        <f t="shared" si="167"/>
        <v>6</v>
      </c>
      <c r="Y870" s="3">
        <v>0.52800000000000002</v>
      </c>
      <c r="Z870" s="3">
        <v>0.53100000000000003</v>
      </c>
      <c r="AA870" s="3">
        <v>4.7E-2</v>
      </c>
      <c r="AB870" s="3">
        <v>0.44400000000000001</v>
      </c>
      <c r="AC870" s="3">
        <v>0.64300000000000002</v>
      </c>
      <c r="AD870" s="1" t="s">
        <v>250</v>
      </c>
      <c r="AE870" s="5">
        <f t="shared" si="168"/>
        <v>6</v>
      </c>
      <c r="AF870" s="5">
        <f t="shared" si="169"/>
        <v>9</v>
      </c>
      <c r="AG870">
        <v>127</v>
      </c>
      <c r="AH870">
        <v>0</v>
      </c>
      <c r="AI870">
        <v>4</v>
      </c>
      <c r="AJ870">
        <v>63</v>
      </c>
      <c r="AK870">
        <f t="shared" si="161"/>
        <v>64</v>
      </c>
      <c r="AL870">
        <v>38</v>
      </c>
      <c r="AM870">
        <v>25</v>
      </c>
      <c r="AN870">
        <v>3</v>
      </c>
      <c r="AO870" s="1" t="s">
        <v>360</v>
      </c>
    </row>
    <row r="871" spans="1:41" x14ac:dyDescent="0.35">
      <c r="A871" s="2">
        <v>40293</v>
      </c>
      <c r="B871" t="s">
        <v>150</v>
      </c>
      <c r="C871">
        <v>3</v>
      </c>
      <c r="D871" t="s">
        <v>139</v>
      </c>
      <c r="E871" t="s">
        <v>43</v>
      </c>
      <c r="F871">
        <v>2</v>
      </c>
      <c r="G871">
        <v>9</v>
      </c>
      <c r="H871">
        <v>0</v>
      </c>
      <c r="I871">
        <v>2</v>
      </c>
      <c r="J871">
        <v>6</v>
      </c>
      <c r="K871" t="s">
        <v>609</v>
      </c>
      <c r="L871" t="s">
        <v>37</v>
      </c>
      <c r="M871" s="1" t="s">
        <v>1136</v>
      </c>
      <c r="N871">
        <v>0.93</v>
      </c>
      <c r="O871" s="3">
        <v>0.05</v>
      </c>
      <c r="P871" s="3">
        <v>5.8000000000000003E-2</v>
      </c>
      <c r="Q871" s="3">
        <v>0.65300000000000002</v>
      </c>
      <c r="R871" s="3">
        <v>0.70899999999999996</v>
      </c>
      <c r="S871" s="3">
        <v>0.33300000000000002</v>
      </c>
      <c r="T871" s="1" t="s">
        <v>688</v>
      </c>
      <c r="U871" s="5">
        <f t="shared" si="159"/>
        <v>10</v>
      </c>
      <c r="V871" s="5">
        <f t="shared" si="160"/>
        <v>14</v>
      </c>
      <c r="W871" s="5">
        <f t="shared" si="166"/>
        <v>10</v>
      </c>
      <c r="X871" s="5">
        <f t="shared" si="167"/>
        <v>14</v>
      </c>
      <c r="Y871" s="3">
        <v>0.495</v>
      </c>
      <c r="Z871" s="3">
        <v>0.39400000000000002</v>
      </c>
      <c r="AA871" s="3">
        <v>0.03</v>
      </c>
      <c r="AB871" s="3">
        <v>0.372</v>
      </c>
      <c r="AC871" s="3">
        <v>0.47599999999999998</v>
      </c>
      <c r="AD871" s="1" t="s">
        <v>47</v>
      </c>
      <c r="AE871" s="5">
        <f t="shared" si="168"/>
        <v>5</v>
      </c>
      <c r="AF871" s="5">
        <f t="shared" si="169"/>
        <v>11</v>
      </c>
      <c r="AG871">
        <v>220</v>
      </c>
      <c r="AH871">
        <v>6</v>
      </c>
      <c r="AI871">
        <v>7</v>
      </c>
      <c r="AJ871">
        <v>121</v>
      </c>
      <c r="AK871">
        <f t="shared" si="161"/>
        <v>99</v>
      </c>
      <c r="AL871">
        <v>79</v>
      </c>
      <c r="AM871">
        <v>42</v>
      </c>
      <c r="AN871">
        <v>3</v>
      </c>
      <c r="AO871" s="1" t="s">
        <v>662</v>
      </c>
    </row>
    <row r="872" spans="1:41" x14ac:dyDescent="0.35">
      <c r="A872" s="2">
        <v>40293</v>
      </c>
      <c r="B872" t="s">
        <v>150</v>
      </c>
      <c r="C872">
        <v>3</v>
      </c>
      <c r="D872" t="s">
        <v>139</v>
      </c>
      <c r="E872" t="s">
        <v>49</v>
      </c>
      <c r="F872">
        <v>2</v>
      </c>
      <c r="G872">
        <v>28</v>
      </c>
      <c r="H872">
        <v>1</v>
      </c>
      <c r="I872">
        <v>2</v>
      </c>
      <c r="K872" t="s">
        <v>37</v>
      </c>
      <c r="L872" t="s">
        <v>738</v>
      </c>
      <c r="M872" s="1" t="s">
        <v>537</v>
      </c>
      <c r="N872">
        <v>1.61</v>
      </c>
      <c r="O872" s="3">
        <v>0.02</v>
      </c>
      <c r="P872" s="3">
        <v>6.0999999999999999E-2</v>
      </c>
      <c r="Q872" s="3">
        <v>0.57099999999999995</v>
      </c>
      <c r="R872" s="3">
        <v>0.78600000000000003</v>
      </c>
      <c r="S872" s="3">
        <v>0.57099999999999995</v>
      </c>
      <c r="T872" s="1" t="s">
        <v>67</v>
      </c>
      <c r="U872" s="5">
        <f t="shared" si="159"/>
        <v>1</v>
      </c>
      <c r="V872" s="5">
        <f t="shared" si="160"/>
        <v>3</v>
      </c>
      <c r="W872" s="5">
        <f t="shared" si="166"/>
        <v>1</v>
      </c>
      <c r="X872" s="5">
        <f t="shared" si="167"/>
        <v>3</v>
      </c>
      <c r="Y872" s="3">
        <v>0.58199999999999996</v>
      </c>
      <c r="Z872" s="3">
        <v>0.49199999999999999</v>
      </c>
      <c r="AA872" s="3">
        <v>8.2000000000000003E-2</v>
      </c>
      <c r="AB872" s="3">
        <v>0.41499999999999998</v>
      </c>
      <c r="AC872" s="3">
        <v>0.65</v>
      </c>
      <c r="AD872" s="1" t="s">
        <v>154</v>
      </c>
      <c r="AE872" s="5">
        <f t="shared" si="168"/>
        <v>4</v>
      </c>
      <c r="AF872" s="5">
        <f t="shared" si="169"/>
        <v>9</v>
      </c>
      <c r="AG872">
        <v>110</v>
      </c>
      <c r="AH872">
        <v>1</v>
      </c>
      <c r="AI872">
        <v>3</v>
      </c>
      <c r="AJ872">
        <v>49</v>
      </c>
      <c r="AK872">
        <f t="shared" si="161"/>
        <v>61</v>
      </c>
      <c r="AL872">
        <v>28</v>
      </c>
      <c r="AM872">
        <v>21</v>
      </c>
      <c r="AN872">
        <v>5</v>
      </c>
      <c r="AO872" s="1" t="s">
        <v>53</v>
      </c>
    </row>
    <row r="873" spans="1:41" x14ac:dyDescent="0.35">
      <c r="A873" s="2">
        <v>40293</v>
      </c>
      <c r="B873" t="s">
        <v>150</v>
      </c>
      <c r="C873">
        <v>3</v>
      </c>
      <c r="D873" t="s">
        <v>139</v>
      </c>
      <c r="E873" t="s">
        <v>54</v>
      </c>
      <c r="F873">
        <v>2</v>
      </c>
      <c r="G873">
        <v>46</v>
      </c>
      <c r="H873">
        <v>1</v>
      </c>
      <c r="I873">
        <v>2</v>
      </c>
      <c r="K873" t="s">
        <v>37</v>
      </c>
      <c r="L873" t="s">
        <v>357</v>
      </c>
      <c r="M873" s="1" t="s">
        <v>79</v>
      </c>
      <c r="N873">
        <v>2.1800000000000002</v>
      </c>
      <c r="O873" s="3">
        <v>2.5999999999999999E-2</v>
      </c>
      <c r="P873" s="3">
        <v>5.0999999999999997E-2</v>
      </c>
      <c r="Q873" s="3">
        <v>0.69199999999999995</v>
      </c>
      <c r="R873" s="3">
        <v>0.81499999999999995</v>
      </c>
      <c r="S873" s="3">
        <v>0.58299999999999996</v>
      </c>
      <c r="T873" s="1" t="s">
        <v>57</v>
      </c>
      <c r="U873" s="5">
        <f t="shared" si="159"/>
        <v>0</v>
      </c>
      <c r="V873" s="5">
        <f t="shared" si="160"/>
        <v>0</v>
      </c>
      <c r="W873" s="5">
        <f t="shared" si="166"/>
        <v>0</v>
      </c>
      <c r="X873" s="5">
        <f t="shared" si="167"/>
        <v>0</v>
      </c>
      <c r="Y873" s="3">
        <v>0.63700000000000001</v>
      </c>
      <c r="Z873" s="3">
        <v>0.55800000000000005</v>
      </c>
      <c r="AA873" s="3">
        <v>9.6000000000000002E-2</v>
      </c>
      <c r="AB873" s="3">
        <v>0.34499999999999997</v>
      </c>
      <c r="AC873" s="3">
        <v>0.82599999999999996</v>
      </c>
      <c r="AD873" s="1" t="s">
        <v>162</v>
      </c>
      <c r="AE873" s="5">
        <f t="shared" si="168"/>
        <v>5</v>
      </c>
      <c r="AF873" s="5">
        <f t="shared" si="169"/>
        <v>7</v>
      </c>
      <c r="AG873">
        <v>91</v>
      </c>
      <c r="AH873">
        <v>1</v>
      </c>
      <c r="AI873">
        <v>2</v>
      </c>
      <c r="AJ873">
        <v>39</v>
      </c>
      <c r="AK873">
        <f t="shared" si="161"/>
        <v>52</v>
      </c>
      <c r="AL873">
        <v>27</v>
      </c>
      <c r="AM873">
        <v>12</v>
      </c>
      <c r="AN873">
        <v>5</v>
      </c>
      <c r="AO873" s="1" t="s">
        <v>411</v>
      </c>
    </row>
    <row r="874" spans="1:41" x14ac:dyDescent="0.35">
      <c r="A874" s="2">
        <v>40279</v>
      </c>
      <c r="B874" t="s">
        <v>196</v>
      </c>
      <c r="C874">
        <v>3</v>
      </c>
      <c r="D874" t="s">
        <v>139</v>
      </c>
      <c r="E874" t="s">
        <v>36</v>
      </c>
      <c r="F874">
        <v>2</v>
      </c>
      <c r="G874">
        <v>12</v>
      </c>
      <c r="H874">
        <v>0</v>
      </c>
      <c r="I874">
        <v>1</v>
      </c>
      <c r="J874">
        <v>6</v>
      </c>
      <c r="K874" t="s">
        <v>609</v>
      </c>
      <c r="L874" t="s">
        <v>37</v>
      </c>
      <c r="M874" s="1" t="s">
        <v>161</v>
      </c>
      <c r="N874">
        <v>0.59</v>
      </c>
      <c r="O874" s="3">
        <v>0</v>
      </c>
      <c r="P874" s="3">
        <v>7.5999999999999998E-2</v>
      </c>
      <c r="Q874" s="3">
        <v>0.60599999999999998</v>
      </c>
      <c r="R874" s="3">
        <v>0.52500000000000002</v>
      </c>
      <c r="S874" s="3">
        <v>0.308</v>
      </c>
      <c r="T874" s="1" t="s">
        <v>433</v>
      </c>
      <c r="U874" s="5">
        <f t="shared" si="159"/>
        <v>7</v>
      </c>
      <c r="V874" s="5">
        <f t="shared" si="160"/>
        <v>12</v>
      </c>
      <c r="W874" s="5">
        <f t="shared" si="166"/>
        <v>7</v>
      </c>
      <c r="X874" s="5">
        <f t="shared" si="167"/>
        <v>12</v>
      </c>
      <c r="Y874" s="3">
        <v>0.39600000000000002</v>
      </c>
      <c r="Z874" s="3">
        <v>0.33300000000000002</v>
      </c>
      <c r="AA874" s="3">
        <v>8.8999999999999996E-2</v>
      </c>
      <c r="AB874" s="3">
        <v>0.28599999999999998</v>
      </c>
      <c r="AC874" s="3">
        <v>0.5</v>
      </c>
      <c r="AD874" s="1" t="s">
        <v>67</v>
      </c>
      <c r="AE874" s="5">
        <f t="shared" si="168"/>
        <v>1</v>
      </c>
      <c r="AF874" s="5">
        <f t="shared" si="169"/>
        <v>3</v>
      </c>
      <c r="AG874">
        <v>111</v>
      </c>
      <c r="AH874">
        <v>0</v>
      </c>
      <c r="AI874">
        <v>5</v>
      </c>
      <c r="AJ874">
        <v>66</v>
      </c>
      <c r="AK874">
        <f t="shared" si="161"/>
        <v>45</v>
      </c>
      <c r="AL874">
        <v>40</v>
      </c>
      <c r="AM874">
        <v>26</v>
      </c>
      <c r="AN874">
        <v>4</v>
      </c>
      <c r="AO874" s="1" t="s">
        <v>308</v>
      </c>
    </row>
    <row r="875" spans="1:41" x14ac:dyDescent="0.35">
      <c r="A875" s="2">
        <v>40279</v>
      </c>
      <c r="B875" t="s">
        <v>196</v>
      </c>
      <c r="C875">
        <v>3</v>
      </c>
      <c r="D875" t="s">
        <v>139</v>
      </c>
      <c r="E875" t="s">
        <v>43</v>
      </c>
      <c r="F875">
        <v>2</v>
      </c>
      <c r="G875">
        <v>151</v>
      </c>
      <c r="H875">
        <v>1</v>
      </c>
      <c r="I875">
        <v>1</v>
      </c>
      <c r="K875" t="s">
        <v>37</v>
      </c>
      <c r="L875" t="s">
        <v>1116</v>
      </c>
      <c r="M875" s="1" t="s">
        <v>771</v>
      </c>
      <c r="N875">
        <v>1.7</v>
      </c>
      <c r="O875" s="3">
        <v>0.04</v>
      </c>
      <c r="P875" s="3">
        <v>0</v>
      </c>
      <c r="Q875" s="3">
        <v>0.57999999999999996</v>
      </c>
      <c r="R875" s="3">
        <v>0.69</v>
      </c>
      <c r="S875" s="3">
        <v>0.61899999999999999</v>
      </c>
      <c r="T875" s="1" t="s">
        <v>88</v>
      </c>
      <c r="U875" s="5">
        <f t="shared" si="159"/>
        <v>2</v>
      </c>
      <c r="V875" s="5">
        <f t="shared" si="160"/>
        <v>3</v>
      </c>
      <c r="W875" s="5">
        <f t="shared" si="166"/>
        <v>2</v>
      </c>
      <c r="X875" s="5">
        <f t="shared" si="167"/>
        <v>3</v>
      </c>
      <c r="Y875" s="3">
        <v>0.61799999999999999</v>
      </c>
      <c r="Z875" s="3">
        <v>0.57699999999999996</v>
      </c>
      <c r="AA875" s="3">
        <v>3.7999999999999999E-2</v>
      </c>
      <c r="AB875" s="3">
        <v>0.53600000000000003</v>
      </c>
      <c r="AC875" s="3">
        <v>0.625</v>
      </c>
      <c r="AD875" s="1" t="s">
        <v>80</v>
      </c>
      <c r="AE875" s="5">
        <f t="shared" si="168"/>
        <v>5</v>
      </c>
      <c r="AF875" s="5">
        <f t="shared" si="169"/>
        <v>8</v>
      </c>
      <c r="AG875">
        <v>102</v>
      </c>
      <c r="AH875">
        <v>2</v>
      </c>
      <c r="AI875">
        <v>0</v>
      </c>
      <c r="AJ875">
        <v>50</v>
      </c>
      <c r="AK875">
        <f t="shared" si="161"/>
        <v>52</v>
      </c>
      <c r="AL875">
        <v>29</v>
      </c>
      <c r="AM875">
        <v>21</v>
      </c>
      <c r="AN875">
        <v>2</v>
      </c>
      <c r="AO875" s="1" t="s">
        <v>558</v>
      </c>
    </row>
    <row r="876" spans="1:41" x14ac:dyDescent="0.35">
      <c r="A876" s="2">
        <v>40279</v>
      </c>
      <c r="B876" t="s">
        <v>196</v>
      </c>
      <c r="C876">
        <v>3</v>
      </c>
      <c r="D876" t="s">
        <v>139</v>
      </c>
      <c r="E876" t="s">
        <v>49</v>
      </c>
      <c r="F876">
        <v>2</v>
      </c>
      <c r="G876">
        <v>20</v>
      </c>
      <c r="H876">
        <v>1</v>
      </c>
      <c r="I876">
        <v>1</v>
      </c>
      <c r="J876">
        <v>13</v>
      </c>
      <c r="K876" t="s">
        <v>37</v>
      </c>
      <c r="L876" t="s">
        <v>160</v>
      </c>
      <c r="M876" s="1" t="s">
        <v>537</v>
      </c>
      <c r="N876">
        <v>1.17</v>
      </c>
      <c r="O876" s="3">
        <v>3.3000000000000002E-2</v>
      </c>
      <c r="P876" s="3">
        <v>1.6E-2</v>
      </c>
      <c r="Q876" s="3">
        <v>0.70499999999999996</v>
      </c>
      <c r="R876" s="3">
        <v>0.65100000000000002</v>
      </c>
      <c r="S876" s="3">
        <v>0.55600000000000005</v>
      </c>
      <c r="T876" s="1" t="s">
        <v>71</v>
      </c>
      <c r="U876" s="5">
        <f t="shared" si="159"/>
        <v>3</v>
      </c>
      <c r="V876" s="5">
        <f t="shared" si="160"/>
        <v>5</v>
      </c>
      <c r="W876" s="5">
        <f t="shared" si="166"/>
        <v>3</v>
      </c>
      <c r="X876" s="5">
        <f t="shared" si="167"/>
        <v>5</v>
      </c>
      <c r="Y876" s="3">
        <v>0.52800000000000002</v>
      </c>
      <c r="Z876" s="3">
        <v>0.439</v>
      </c>
      <c r="AA876" s="3">
        <v>6.0999999999999999E-2</v>
      </c>
      <c r="AB876" s="3">
        <v>0.41</v>
      </c>
      <c r="AC876" s="3">
        <v>0.48099999999999998</v>
      </c>
      <c r="AD876" s="1" t="s">
        <v>165</v>
      </c>
      <c r="AE876" s="5">
        <f t="shared" si="168"/>
        <v>4</v>
      </c>
      <c r="AF876" s="5">
        <f t="shared" si="169"/>
        <v>10</v>
      </c>
      <c r="AG876">
        <v>127</v>
      </c>
      <c r="AH876">
        <v>2</v>
      </c>
      <c r="AI876">
        <v>1</v>
      </c>
      <c r="AJ876">
        <v>61</v>
      </c>
      <c r="AK876">
        <f t="shared" si="161"/>
        <v>66</v>
      </c>
      <c r="AL876">
        <v>43</v>
      </c>
      <c r="AM876">
        <v>18</v>
      </c>
      <c r="AN876">
        <v>4</v>
      </c>
      <c r="AO876" s="1" t="s">
        <v>294</v>
      </c>
    </row>
    <row r="877" spans="1:41" x14ac:dyDescent="0.35">
      <c r="A877" s="2">
        <v>40279</v>
      </c>
      <c r="B877" t="s">
        <v>196</v>
      </c>
      <c r="C877">
        <v>3</v>
      </c>
      <c r="D877" t="s">
        <v>139</v>
      </c>
      <c r="E877" t="s">
        <v>54</v>
      </c>
      <c r="F877">
        <v>2</v>
      </c>
      <c r="G877">
        <v>67</v>
      </c>
      <c r="H877">
        <v>1</v>
      </c>
      <c r="I877">
        <v>1</v>
      </c>
      <c r="K877" t="s">
        <v>37</v>
      </c>
      <c r="L877" t="s">
        <v>1137</v>
      </c>
      <c r="M877" s="1" t="s">
        <v>771</v>
      </c>
      <c r="N877">
        <v>1.35</v>
      </c>
      <c r="O877" s="3">
        <v>2.9000000000000001E-2</v>
      </c>
      <c r="P877" s="3">
        <v>5.8999999999999997E-2</v>
      </c>
      <c r="Q877" s="3">
        <v>0.61799999999999999</v>
      </c>
      <c r="R877" s="3">
        <v>0.59499999999999997</v>
      </c>
      <c r="S877" s="3">
        <v>0.57699999999999996</v>
      </c>
      <c r="T877" s="1" t="s">
        <v>387</v>
      </c>
      <c r="U877" s="5">
        <f t="shared" si="159"/>
        <v>7</v>
      </c>
      <c r="V877" s="5">
        <f t="shared" si="160"/>
        <v>9</v>
      </c>
      <c r="W877" s="5">
        <f t="shared" si="166"/>
        <v>7</v>
      </c>
      <c r="X877" s="5">
        <f t="shared" si="167"/>
        <v>9</v>
      </c>
      <c r="Y877" s="3">
        <v>0.57399999999999995</v>
      </c>
      <c r="Z877" s="3">
        <v>0.55700000000000005</v>
      </c>
      <c r="AA877" s="3">
        <v>3.3000000000000002E-2</v>
      </c>
      <c r="AB877" s="3">
        <v>0.45200000000000001</v>
      </c>
      <c r="AC877" s="3">
        <v>0.66700000000000004</v>
      </c>
      <c r="AD877" s="1" t="s">
        <v>47</v>
      </c>
      <c r="AE877" s="5">
        <f t="shared" si="168"/>
        <v>5</v>
      </c>
      <c r="AF877" s="5">
        <f t="shared" si="169"/>
        <v>11</v>
      </c>
      <c r="AG877">
        <v>129</v>
      </c>
      <c r="AH877">
        <v>2</v>
      </c>
      <c r="AI877">
        <v>4</v>
      </c>
      <c r="AJ877">
        <v>68</v>
      </c>
      <c r="AK877">
        <f t="shared" si="161"/>
        <v>61</v>
      </c>
      <c r="AL877">
        <v>42</v>
      </c>
      <c r="AM877">
        <v>26</v>
      </c>
      <c r="AN877">
        <v>2</v>
      </c>
      <c r="AO877" s="1" t="s">
        <v>393</v>
      </c>
    </row>
    <row r="878" spans="1:41" x14ac:dyDescent="0.35">
      <c r="A878" s="2">
        <v>40261</v>
      </c>
      <c r="B878" t="s">
        <v>529</v>
      </c>
      <c r="C878">
        <v>3</v>
      </c>
      <c r="D878" t="s">
        <v>35</v>
      </c>
      <c r="E878" t="s">
        <v>128</v>
      </c>
      <c r="F878">
        <v>2</v>
      </c>
      <c r="G878">
        <v>59</v>
      </c>
      <c r="H878">
        <v>0</v>
      </c>
      <c r="I878">
        <v>2</v>
      </c>
      <c r="K878" t="s">
        <v>966</v>
      </c>
      <c r="L878" t="s">
        <v>37</v>
      </c>
      <c r="M878" s="1" t="s">
        <v>1138</v>
      </c>
      <c r="N878">
        <v>0.8</v>
      </c>
      <c r="O878" s="3">
        <v>5.2999999999999999E-2</v>
      </c>
      <c r="P878" s="3">
        <v>9.6000000000000002E-2</v>
      </c>
      <c r="Q878" s="3">
        <v>0.61399999999999999</v>
      </c>
      <c r="R878" s="3">
        <v>0.68600000000000005</v>
      </c>
      <c r="S878" s="3">
        <v>0.29499999999999998</v>
      </c>
      <c r="T878" s="1" t="s">
        <v>658</v>
      </c>
      <c r="U878" s="5">
        <f t="shared" si="159"/>
        <v>9</v>
      </c>
      <c r="V878" s="5">
        <f t="shared" si="160"/>
        <v>15</v>
      </c>
      <c r="W878" s="5">
        <f t="shared" si="166"/>
        <v>9</v>
      </c>
      <c r="X878" s="5">
        <f t="shared" si="167"/>
        <v>15</v>
      </c>
      <c r="Y878" s="3">
        <v>0.45700000000000002</v>
      </c>
      <c r="Z878" s="3">
        <v>0.374</v>
      </c>
      <c r="AA878" s="3">
        <v>8.9999999999999993E-3</v>
      </c>
      <c r="AB878" s="3">
        <v>0.34899999999999998</v>
      </c>
      <c r="AC878" s="3">
        <v>0.40899999999999997</v>
      </c>
      <c r="AD878" s="1" t="s">
        <v>407</v>
      </c>
      <c r="AE878" s="5">
        <f t="shared" si="168"/>
        <v>3</v>
      </c>
      <c r="AF878" s="5">
        <f t="shared" si="169"/>
        <v>13</v>
      </c>
      <c r="AG878">
        <v>221</v>
      </c>
      <c r="AH878">
        <v>6</v>
      </c>
      <c r="AI878">
        <v>11</v>
      </c>
      <c r="AJ878">
        <v>114</v>
      </c>
      <c r="AK878">
        <f t="shared" si="161"/>
        <v>107</v>
      </c>
      <c r="AL878">
        <v>70</v>
      </c>
      <c r="AM878">
        <v>44</v>
      </c>
      <c r="AN878">
        <v>1</v>
      </c>
      <c r="AO878" s="1" t="s">
        <v>1139</v>
      </c>
    </row>
    <row r="879" spans="1:41" x14ac:dyDescent="0.35">
      <c r="A879" s="2">
        <v>40248</v>
      </c>
      <c r="B879" t="s">
        <v>536</v>
      </c>
      <c r="C879">
        <v>3</v>
      </c>
      <c r="D879" t="s">
        <v>35</v>
      </c>
      <c r="E879" t="s">
        <v>49</v>
      </c>
      <c r="F879">
        <v>2</v>
      </c>
      <c r="G879">
        <v>26</v>
      </c>
      <c r="H879">
        <v>0</v>
      </c>
      <c r="I879">
        <v>2</v>
      </c>
      <c r="J879">
        <v>20</v>
      </c>
      <c r="K879" t="s">
        <v>1102</v>
      </c>
      <c r="L879" t="s">
        <v>37</v>
      </c>
      <c r="M879" s="1" t="s">
        <v>397</v>
      </c>
      <c r="N879">
        <v>0.79</v>
      </c>
      <c r="O879" s="3">
        <v>7.0999999999999994E-2</v>
      </c>
      <c r="P879" s="3">
        <v>5.7000000000000002E-2</v>
      </c>
      <c r="Q879" s="3">
        <v>0.61399999999999999</v>
      </c>
      <c r="R879" s="3">
        <v>0.58099999999999996</v>
      </c>
      <c r="S879" s="3">
        <v>0.59299999999999997</v>
      </c>
      <c r="T879" s="1" t="s">
        <v>63</v>
      </c>
      <c r="U879" s="5">
        <f t="shared" si="159"/>
        <v>2</v>
      </c>
      <c r="V879" s="5">
        <f t="shared" si="160"/>
        <v>5</v>
      </c>
      <c r="W879" s="5">
        <f t="shared" si="166"/>
        <v>2</v>
      </c>
      <c r="X879" s="5">
        <f t="shared" si="167"/>
        <v>5</v>
      </c>
      <c r="Y879" s="3">
        <v>0.45500000000000002</v>
      </c>
      <c r="Z879" s="3">
        <v>0.32900000000000001</v>
      </c>
      <c r="AA879" s="3">
        <v>0.17799999999999999</v>
      </c>
      <c r="AB879" s="3">
        <v>0.26700000000000002</v>
      </c>
      <c r="AC879" s="3">
        <v>0.42899999999999999</v>
      </c>
      <c r="AD879" s="1" t="s">
        <v>796</v>
      </c>
      <c r="AE879" s="5">
        <f t="shared" si="168"/>
        <v>1</v>
      </c>
      <c r="AF879" s="5">
        <f t="shared" si="169"/>
        <v>7</v>
      </c>
      <c r="AG879">
        <v>143</v>
      </c>
      <c r="AH879">
        <v>5</v>
      </c>
      <c r="AI879">
        <v>4</v>
      </c>
      <c r="AJ879">
        <v>70</v>
      </c>
      <c r="AK879">
        <f t="shared" si="161"/>
        <v>73</v>
      </c>
      <c r="AL879">
        <v>43</v>
      </c>
      <c r="AM879">
        <v>27</v>
      </c>
      <c r="AN879">
        <v>13</v>
      </c>
      <c r="AO879" s="1" t="s">
        <v>666</v>
      </c>
    </row>
    <row r="880" spans="1:41" x14ac:dyDescent="0.35">
      <c r="A880" s="2">
        <v>40248</v>
      </c>
      <c r="B880" t="s">
        <v>536</v>
      </c>
      <c r="C880">
        <v>3</v>
      </c>
      <c r="D880" t="s">
        <v>35</v>
      </c>
      <c r="E880" t="s">
        <v>54</v>
      </c>
      <c r="F880">
        <v>2</v>
      </c>
      <c r="G880">
        <v>31</v>
      </c>
      <c r="H880">
        <v>1</v>
      </c>
      <c r="I880">
        <v>2</v>
      </c>
      <c r="J880">
        <v>25</v>
      </c>
      <c r="K880" t="s">
        <v>37</v>
      </c>
      <c r="L880" t="s">
        <v>428</v>
      </c>
      <c r="M880" s="1" t="s">
        <v>1140</v>
      </c>
      <c r="N880">
        <v>1.01</v>
      </c>
      <c r="O880" s="3">
        <v>1.9E-2</v>
      </c>
      <c r="P880" s="3">
        <v>4.5999999999999999E-2</v>
      </c>
      <c r="Q880" s="3">
        <v>0.55600000000000005</v>
      </c>
      <c r="R880" s="3">
        <v>0.66700000000000004</v>
      </c>
      <c r="S880" s="3">
        <v>0.5</v>
      </c>
      <c r="T880" s="1" t="s">
        <v>334</v>
      </c>
      <c r="U880" s="5">
        <f t="shared" si="159"/>
        <v>9</v>
      </c>
      <c r="V880" s="5">
        <f t="shared" si="160"/>
        <v>14</v>
      </c>
      <c r="W880" s="5">
        <f t="shared" si="166"/>
        <v>9</v>
      </c>
      <c r="X880" s="5">
        <f t="shared" si="167"/>
        <v>14</v>
      </c>
      <c r="Y880" s="3">
        <v>0.51300000000000001</v>
      </c>
      <c r="Z880" s="3">
        <v>0.41199999999999998</v>
      </c>
      <c r="AA880" s="3">
        <v>4.7E-2</v>
      </c>
      <c r="AB880" s="3">
        <v>0.311</v>
      </c>
      <c r="AC880" s="3">
        <v>0.52500000000000002</v>
      </c>
      <c r="AD880" s="1" t="s">
        <v>413</v>
      </c>
      <c r="AE880" s="5">
        <f t="shared" si="168"/>
        <v>4</v>
      </c>
      <c r="AF880" s="5">
        <f t="shared" si="169"/>
        <v>4</v>
      </c>
      <c r="AG880">
        <v>193</v>
      </c>
      <c r="AH880">
        <v>2</v>
      </c>
      <c r="AI880">
        <v>5</v>
      </c>
      <c r="AJ880">
        <v>108</v>
      </c>
      <c r="AK880">
        <f t="shared" si="161"/>
        <v>85</v>
      </c>
      <c r="AL880">
        <v>60</v>
      </c>
      <c r="AM880">
        <v>48</v>
      </c>
      <c r="AN880">
        <v>4</v>
      </c>
      <c r="AO880" s="1" t="s">
        <v>528</v>
      </c>
    </row>
    <row r="881" spans="1:41" x14ac:dyDescent="0.35">
      <c r="A881" s="2">
        <v>40248</v>
      </c>
      <c r="B881" t="s">
        <v>536</v>
      </c>
      <c r="C881">
        <v>3</v>
      </c>
      <c r="D881" t="s">
        <v>35</v>
      </c>
      <c r="E881" t="s">
        <v>128</v>
      </c>
      <c r="F881">
        <v>2</v>
      </c>
      <c r="G881">
        <v>106</v>
      </c>
      <c r="H881">
        <v>1</v>
      </c>
      <c r="I881">
        <v>2</v>
      </c>
      <c r="K881" t="s">
        <v>37</v>
      </c>
      <c r="L881" t="s">
        <v>1064</v>
      </c>
      <c r="M881" s="1" t="s">
        <v>1141</v>
      </c>
      <c r="N881">
        <v>1.06</v>
      </c>
      <c r="O881" s="3">
        <v>2.5000000000000001E-2</v>
      </c>
      <c r="P881" s="3">
        <v>0.113</v>
      </c>
      <c r="Q881" s="3">
        <v>0.56299999999999994</v>
      </c>
      <c r="R881" s="3">
        <v>0.66700000000000004</v>
      </c>
      <c r="S881" s="3">
        <v>0.48599999999999999</v>
      </c>
      <c r="T881" s="1" t="s">
        <v>250</v>
      </c>
      <c r="U881" s="5">
        <f t="shared" si="159"/>
        <v>6</v>
      </c>
      <c r="V881" s="5">
        <f t="shared" si="160"/>
        <v>9</v>
      </c>
      <c r="W881" s="5">
        <f t="shared" si="166"/>
        <v>6</v>
      </c>
      <c r="X881" s="5">
        <f t="shared" si="167"/>
        <v>9</v>
      </c>
      <c r="Y881" s="3">
        <v>0.52100000000000002</v>
      </c>
      <c r="Z881" s="3">
        <v>0.438</v>
      </c>
      <c r="AA881" s="3">
        <v>0.109</v>
      </c>
      <c r="AB881" s="3">
        <v>0.33300000000000002</v>
      </c>
      <c r="AC881" s="3">
        <v>0.54800000000000004</v>
      </c>
      <c r="AD881" s="1" t="s">
        <v>95</v>
      </c>
      <c r="AE881" s="5">
        <f t="shared" si="168"/>
        <v>4</v>
      </c>
      <c r="AF881" s="5">
        <f t="shared" si="169"/>
        <v>12</v>
      </c>
      <c r="AG881">
        <v>144</v>
      </c>
      <c r="AH881">
        <v>2</v>
      </c>
      <c r="AI881">
        <v>9</v>
      </c>
      <c r="AJ881">
        <v>80</v>
      </c>
      <c r="AK881">
        <f t="shared" si="161"/>
        <v>64</v>
      </c>
      <c r="AL881">
        <v>45</v>
      </c>
      <c r="AM881">
        <v>35</v>
      </c>
      <c r="AN881">
        <v>7</v>
      </c>
      <c r="AO881" s="1" t="s">
        <v>155</v>
      </c>
    </row>
    <row r="882" spans="1:41" x14ac:dyDescent="0.35">
      <c r="A882" s="2">
        <v>40242</v>
      </c>
      <c r="B882" t="s">
        <v>1142</v>
      </c>
      <c r="C882">
        <v>3</v>
      </c>
      <c r="D882" t="s">
        <v>139</v>
      </c>
      <c r="E882" t="s">
        <v>98</v>
      </c>
      <c r="F882">
        <v>2</v>
      </c>
      <c r="G882">
        <v>22</v>
      </c>
      <c r="H882">
        <v>1</v>
      </c>
      <c r="K882" t="s">
        <v>37</v>
      </c>
      <c r="L882" t="s">
        <v>491</v>
      </c>
      <c r="M882" s="1" t="s">
        <v>1143</v>
      </c>
      <c r="U882" s="5">
        <f t="shared" si="159"/>
        <v>0</v>
      </c>
      <c r="V882" s="5">
        <f t="shared" si="160"/>
        <v>0</v>
      </c>
      <c r="AK882">
        <f t="shared" si="161"/>
        <v>0</v>
      </c>
    </row>
    <row r="883" spans="1:41" x14ac:dyDescent="0.35">
      <c r="A883" s="2">
        <v>40242</v>
      </c>
      <c r="B883" t="s">
        <v>1142</v>
      </c>
      <c r="C883">
        <v>3</v>
      </c>
      <c r="D883" t="s">
        <v>139</v>
      </c>
      <c r="E883" t="s">
        <v>98</v>
      </c>
      <c r="F883">
        <v>2</v>
      </c>
      <c r="G883">
        <v>20</v>
      </c>
      <c r="H883">
        <v>1</v>
      </c>
      <c r="K883" t="s">
        <v>37</v>
      </c>
      <c r="L883" t="s">
        <v>470</v>
      </c>
      <c r="M883" s="1" t="s">
        <v>1144</v>
      </c>
      <c r="U883" s="5">
        <f t="shared" si="159"/>
        <v>0</v>
      </c>
      <c r="V883" s="5">
        <f t="shared" si="160"/>
        <v>0</v>
      </c>
      <c r="AK883">
        <f t="shared" si="161"/>
        <v>0</v>
      </c>
    </row>
    <row r="884" spans="1:41" x14ac:dyDescent="0.35">
      <c r="A884" s="2">
        <v>40231</v>
      </c>
      <c r="B884" t="s">
        <v>202</v>
      </c>
      <c r="C884">
        <v>3</v>
      </c>
      <c r="D884" t="s">
        <v>35</v>
      </c>
      <c r="E884" t="s">
        <v>61</v>
      </c>
      <c r="F884">
        <v>2</v>
      </c>
      <c r="G884">
        <v>15</v>
      </c>
      <c r="H884">
        <v>1</v>
      </c>
      <c r="I884">
        <v>2</v>
      </c>
      <c r="J884">
        <v>7</v>
      </c>
      <c r="K884" t="s">
        <v>37</v>
      </c>
      <c r="L884" t="s">
        <v>710</v>
      </c>
      <c r="M884" s="1" t="s">
        <v>1145</v>
      </c>
      <c r="N884">
        <v>1.1200000000000001</v>
      </c>
      <c r="O884" s="3">
        <v>4.7E-2</v>
      </c>
      <c r="P884" s="3">
        <v>0.112</v>
      </c>
      <c r="Q884" s="3">
        <v>0.52300000000000002</v>
      </c>
      <c r="R884" s="3">
        <v>0.71399999999999997</v>
      </c>
      <c r="S884" s="3">
        <v>0.41199999999999998</v>
      </c>
      <c r="T884" s="1" t="s">
        <v>183</v>
      </c>
      <c r="U884" s="5">
        <f t="shared" si="159"/>
        <v>6</v>
      </c>
      <c r="V884" s="5">
        <f t="shared" si="160"/>
        <v>12</v>
      </c>
      <c r="W884" s="5">
        <f t="shared" ref="W884:W889" si="170">_xlfn.NUMBERVALUE(LEFT(T884, FIND( "/", T884) - 1))</f>
        <v>6</v>
      </c>
      <c r="X884" s="5">
        <f t="shared" ref="X884:X889" si="171">_xlfn.NUMBERVALUE(RIGHT(T884, LEN(T884) - FIND( "/", T884)))</f>
        <v>12</v>
      </c>
      <c r="Y884" s="3">
        <v>0.52600000000000002</v>
      </c>
      <c r="Z884" s="3">
        <v>0.48099999999999998</v>
      </c>
      <c r="AA884" s="3">
        <v>8.9999999999999993E-3</v>
      </c>
      <c r="AB884" s="3">
        <v>0.45800000000000002</v>
      </c>
      <c r="AC884" s="3">
        <v>0.52800000000000002</v>
      </c>
      <c r="AD884" s="1" t="s">
        <v>319</v>
      </c>
      <c r="AE884" s="5">
        <f t="shared" ref="AE884:AE889" si="172">_xlfn.NUMBERVALUE(LEFT(AD884, FIND( "/", AD884) - 1))</f>
        <v>7</v>
      </c>
      <c r="AF884" s="5">
        <f t="shared" ref="AF884:AF889" si="173">_xlfn.NUMBERVALUE(RIGHT(AD884, LEN(AD884) - FIND( "/", AD884)))</f>
        <v>11</v>
      </c>
      <c r="AG884">
        <v>215</v>
      </c>
      <c r="AH884">
        <v>5</v>
      </c>
      <c r="AI884">
        <v>12</v>
      </c>
      <c r="AJ884">
        <v>107</v>
      </c>
      <c r="AK884">
        <f t="shared" si="161"/>
        <v>108</v>
      </c>
      <c r="AL884">
        <v>56</v>
      </c>
      <c r="AM884">
        <v>51</v>
      </c>
      <c r="AN884">
        <v>1</v>
      </c>
      <c r="AO884" s="1" t="s">
        <v>1083</v>
      </c>
    </row>
    <row r="885" spans="1:41" x14ac:dyDescent="0.35">
      <c r="A885" s="2">
        <v>40231</v>
      </c>
      <c r="B885" t="s">
        <v>202</v>
      </c>
      <c r="C885">
        <v>3</v>
      </c>
      <c r="D885" t="s">
        <v>35</v>
      </c>
      <c r="E885" t="s">
        <v>36</v>
      </c>
      <c r="F885">
        <v>2</v>
      </c>
      <c r="G885">
        <v>37</v>
      </c>
      <c r="H885">
        <v>1</v>
      </c>
      <c r="I885">
        <v>2</v>
      </c>
      <c r="K885" t="s">
        <v>37</v>
      </c>
      <c r="L885" t="s">
        <v>820</v>
      </c>
      <c r="M885" s="1" t="s">
        <v>1146</v>
      </c>
      <c r="N885">
        <v>0.93</v>
      </c>
      <c r="O885" s="3">
        <v>4.4999999999999998E-2</v>
      </c>
      <c r="P885" s="3">
        <v>9.0999999999999998E-2</v>
      </c>
      <c r="Q885" s="3">
        <v>0.6</v>
      </c>
      <c r="R885" s="3">
        <v>0.69699999999999995</v>
      </c>
      <c r="S885" s="3">
        <v>0.432</v>
      </c>
      <c r="T885" s="1" t="s">
        <v>1147</v>
      </c>
      <c r="U885" s="5">
        <f t="shared" si="159"/>
        <v>13</v>
      </c>
      <c r="V885" s="5">
        <f t="shared" si="160"/>
        <v>16</v>
      </c>
      <c r="W885" s="5">
        <f t="shared" si="170"/>
        <v>13</v>
      </c>
      <c r="X885" s="5">
        <f t="shared" si="171"/>
        <v>16</v>
      </c>
      <c r="Y885" s="3">
        <v>0.495</v>
      </c>
      <c r="Z885" s="3">
        <v>0.38</v>
      </c>
      <c r="AA885" s="3">
        <v>7.5999999999999998E-2</v>
      </c>
      <c r="AB885" s="3">
        <v>0.313</v>
      </c>
      <c r="AC885" s="3">
        <v>0.45500000000000002</v>
      </c>
      <c r="AD885" s="1" t="s">
        <v>234</v>
      </c>
      <c r="AE885" s="5">
        <f t="shared" si="172"/>
        <v>5</v>
      </c>
      <c r="AF885" s="5">
        <f t="shared" si="173"/>
        <v>10</v>
      </c>
      <c r="AG885">
        <v>202</v>
      </c>
      <c r="AH885">
        <v>5</v>
      </c>
      <c r="AI885">
        <v>10</v>
      </c>
      <c r="AJ885">
        <v>110</v>
      </c>
      <c r="AK885">
        <f t="shared" si="161"/>
        <v>92</v>
      </c>
      <c r="AL885">
        <v>66</v>
      </c>
      <c r="AM885">
        <v>44</v>
      </c>
      <c r="AN885">
        <v>7</v>
      </c>
      <c r="AO885" s="1" t="s">
        <v>354</v>
      </c>
    </row>
    <row r="886" spans="1:41" x14ac:dyDescent="0.35">
      <c r="A886" s="2">
        <v>40231</v>
      </c>
      <c r="B886" t="s">
        <v>202</v>
      </c>
      <c r="C886">
        <v>3</v>
      </c>
      <c r="D886" t="s">
        <v>35</v>
      </c>
      <c r="E886" t="s">
        <v>43</v>
      </c>
      <c r="F886">
        <v>2</v>
      </c>
      <c r="G886">
        <v>26</v>
      </c>
      <c r="H886">
        <v>1</v>
      </c>
      <c r="I886">
        <v>2</v>
      </c>
      <c r="K886" t="s">
        <v>37</v>
      </c>
      <c r="L886" t="s">
        <v>1102</v>
      </c>
      <c r="M886" s="1" t="s">
        <v>1148</v>
      </c>
      <c r="N886">
        <v>1.07</v>
      </c>
      <c r="O886" s="3">
        <v>3.9E-2</v>
      </c>
      <c r="P886" s="3">
        <v>5.1999999999999998E-2</v>
      </c>
      <c r="Q886" s="3">
        <v>0.57099999999999995</v>
      </c>
      <c r="R886" s="3">
        <v>0.72699999999999998</v>
      </c>
      <c r="S886" s="3">
        <v>0.51500000000000001</v>
      </c>
      <c r="T886" s="1" t="s">
        <v>71</v>
      </c>
      <c r="U886" s="5">
        <f t="shared" si="159"/>
        <v>3</v>
      </c>
      <c r="V886" s="5">
        <f t="shared" si="160"/>
        <v>5</v>
      </c>
      <c r="W886" s="5">
        <f t="shared" si="170"/>
        <v>3</v>
      </c>
      <c r="X886" s="5">
        <f t="shared" si="171"/>
        <v>5</v>
      </c>
      <c r="Y886" s="3">
        <v>0.52100000000000002</v>
      </c>
      <c r="Z886" s="3">
        <v>0.38800000000000001</v>
      </c>
      <c r="AA886" s="3">
        <v>0.20899999999999999</v>
      </c>
      <c r="AB886" s="3">
        <v>0.317</v>
      </c>
      <c r="AC886" s="3">
        <v>0.5</v>
      </c>
      <c r="AD886" s="1" t="s">
        <v>52</v>
      </c>
      <c r="AE886" s="5">
        <f t="shared" si="172"/>
        <v>4</v>
      </c>
      <c r="AF886" s="5">
        <f t="shared" si="173"/>
        <v>8</v>
      </c>
      <c r="AG886">
        <v>144</v>
      </c>
      <c r="AH886">
        <v>3</v>
      </c>
      <c r="AI886">
        <v>4</v>
      </c>
      <c r="AJ886">
        <v>77</v>
      </c>
      <c r="AK886">
        <f t="shared" si="161"/>
        <v>67</v>
      </c>
      <c r="AL886">
        <v>44</v>
      </c>
      <c r="AM886">
        <v>33</v>
      </c>
      <c r="AN886">
        <v>14</v>
      </c>
      <c r="AO886" s="1" t="s">
        <v>289</v>
      </c>
    </row>
    <row r="887" spans="1:41" x14ac:dyDescent="0.35">
      <c r="A887" s="2">
        <v>40231</v>
      </c>
      <c r="B887" t="s">
        <v>202</v>
      </c>
      <c r="C887">
        <v>3</v>
      </c>
      <c r="D887" t="s">
        <v>35</v>
      </c>
      <c r="E887" t="s">
        <v>49</v>
      </c>
      <c r="F887">
        <v>2</v>
      </c>
      <c r="G887">
        <v>35</v>
      </c>
      <c r="H887">
        <v>1</v>
      </c>
      <c r="I887">
        <v>2</v>
      </c>
      <c r="K887" t="s">
        <v>37</v>
      </c>
      <c r="L887" t="s">
        <v>964</v>
      </c>
      <c r="M887" s="1" t="s">
        <v>1149</v>
      </c>
      <c r="N887">
        <v>1.1299999999999999</v>
      </c>
      <c r="O887" s="3">
        <v>2.5000000000000001E-2</v>
      </c>
      <c r="P887" s="3">
        <v>6.3E-2</v>
      </c>
      <c r="Q887" s="3">
        <v>0.54400000000000004</v>
      </c>
      <c r="R887" s="3">
        <v>0.69799999999999995</v>
      </c>
      <c r="S887" s="3">
        <v>0.61099999999999999</v>
      </c>
      <c r="T887" s="1" t="s">
        <v>71</v>
      </c>
      <c r="U887" s="5">
        <f t="shared" si="159"/>
        <v>3</v>
      </c>
      <c r="V887" s="5">
        <f t="shared" si="160"/>
        <v>5</v>
      </c>
      <c r="W887" s="5">
        <f t="shared" si="170"/>
        <v>3</v>
      </c>
      <c r="X887" s="5">
        <f t="shared" si="171"/>
        <v>5</v>
      </c>
      <c r="Y887" s="3">
        <v>0.51200000000000001</v>
      </c>
      <c r="Z887" s="3">
        <v>0.38700000000000001</v>
      </c>
      <c r="AA887" s="3">
        <v>0.108</v>
      </c>
      <c r="AB887" s="3">
        <v>0.39100000000000001</v>
      </c>
      <c r="AC887" s="3">
        <v>0.38300000000000001</v>
      </c>
      <c r="AD887" s="1" t="s">
        <v>283</v>
      </c>
      <c r="AE887" s="5">
        <f t="shared" si="172"/>
        <v>3</v>
      </c>
      <c r="AF887" s="5">
        <f t="shared" si="173"/>
        <v>10</v>
      </c>
      <c r="AG887">
        <v>172</v>
      </c>
      <c r="AH887">
        <v>2</v>
      </c>
      <c r="AI887">
        <v>5</v>
      </c>
      <c r="AJ887">
        <v>79</v>
      </c>
      <c r="AK887">
        <f t="shared" si="161"/>
        <v>93</v>
      </c>
      <c r="AL887">
        <v>43</v>
      </c>
      <c r="AM887">
        <v>36</v>
      </c>
      <c r="AN887">
        <v>10</v>
      </c>
      <c r="AO887" s="1" t="s">
        <v>616</v>
      </c>
    </row>
    <row r="888" spans="1:41" x14ac:dyDescent="0.35">
      <c r="A888" s="2">
        <v>40231</v>
      </c>
      <c r="B888" t="s">
        <v>202</v>
      </c>
      <c r="C888">
        <v>3</v>
      </c>
      <c r="D888" t="s">
        <v>35</v>
      </c>
      <c r="E888" t="s">
        <v>54</v>
      </c>
      <c r="F888">
        <v>2</v>
      </c>
      <c r="G888">
        <v>47</v>
      </c>
      <c r="H888">
        <v>1</v>
      </c>
      <c r="I888">
        <v>2</v>
      </c>
      <c r="K888" t="s">
        <v>37</v>
      </c>
      <c r="L888" t="s">
        <v>842</v>
      </c>
      <c r="M888" s="1" t="s">
        <v>537</v>
      </c>
      <c r="N888">
        <v>1.2</v>
      </c>
      <c r="O888" s="3">
        <v>0.03</v>
      </c>
      <c r="P888" s="3">
        <v>4.4999999999999998E-2</v>
      </c>
      <c r="Q888" s="3">
        <v>0.67200000000000004</v>
      </c>
      <c r="R888" s="3">
        <v>0.622</v>
      </c>
      <c r="S888" s="3">
        <v>0.54500000000000004</v>
      </c>
      <c r="T888" s="1" t="s">
        <v>222</v>
      </c>
      <c r="U888" s="5">
        <f t="shared" si="159"/>
        <v>3</v>
      </c>
      <c r="V888" s="5">
        <f t="shared" si="160"/>
        <v>6</v>
      </c>
      <c r="W888" s="5">
        <f t="shared" si="170"/>
        <v>3</v>
      </c>
      <c r="X888" s="5">
        <f t="shared" si="171"/>
        <v>6</v>
      </c>
      <c r="Y888" s="3">
        <v>0.54400000000000004</v>
      </c>
      <c r="Z888" s="3">
        <v>0.48299999999999998</v>
      </c>
      <c r="AA888" s="3">
        <v>3.4000000000000002E-2</v>
      </c>
      <c r="AB888" s="3">
        <v>0.379</v>
      </c>
      <c r="AC888" s="3">
        <v>0.58599999999999997</v>
      </c>
      <c r="AD888" s="1" t="s">
        <v>234</v>
      </c>
      <c r="AE888" s="5">
        <f t="shared" si="172"/>
        <v>5</v>
      </c>
      <c r="AF888" s="5">
        <f t="shared" si="173"/>
        <v>10</v>
      </c>
      <c r="AG888">
        <v>125</v>
      </c>
      <c r="AH888">
        <v>2</v>
      </c>
      <c r="AI888">
        <v>3</v>
      </c>
      <c r="AJ888">
        <v>67</v>
      </c>
      <c r="AK888">
        <f t="shared" si="161"/>
        <v>58</v>
      </c>
      <c r="AL888">
        <v>45</v>
      </c>
      <c r="AM888">
        <v>22</v>
      </c>
      <c r="AN888">
        <v>2</v>
      </c>
      <c r="AO888" s="1" t="s">
        <v>208</v>
      </c>
    </row>
    <row r="889" spans="1:41" x14ac:dyDescent="0.35">
      <c r="A889" s="2">
        <v>40217</v>
      </c>
      <c r="B889" t="s">
        <v>1150</v>
      </c>
      <c r="C889">
        <v>3</v>
      </c>
      <c r="D889" t="s">
        <v>35</v>
      </c>
      <c r="E889" t="s">
        <v>36</v>
      </c>
      <c r="F889">
        <v>2</v>
      </c>
      <c r="G889">
        <v>20</v>
      </c>
      <c r="H889">
        <v>0</v>
      </c>
      <c r="I889">
        <v>1</v>
      </c>
      <c r="J889">
        <v>6</v>
      </c>
      <c r="K889" t="s">
        <v>710</v>
      </c>
      <c r="L889" t="s">
        <v>37</v>
      </c>
      <c r="M889" s="1" t="s">
        <v>449</v>
      </c>
      <c r="N889">
        <v>1.04</v>
      </c>
      <c r="O889" s="3">
        <v>5.1999999999999998E-2</v>
      </c>
      <c r="P889" s="3">
        <v>2.5999999999999999E-2</v>
      </c>
      <c r="Q889" s="3">
        <v>0.57099999999999995</v>
      </c>
      <c r="R889" s="3">
        <v>0.79500000000000004</v>
      </c>
      <c r="S889" s="3">
        <v>0.51500000000000001</v>
      </c>
      <c r="T889" s="1" t="s">
        <v>67</v>
      </c>
      <c r="U889" s="5">
        <f t="shared" si="159"/>
        <v>1</v>
      </c>
      <c r="V889" s="5">
        <f t="shared" si="160"/>
        <v>3</v>
      </c>
      <c r="W889" s="5">
        <f t="shared" si="170"/>
        <v>1</v>
      </c>
      <c r="X889" s="5">
        <f t="shared" si="171"/>
        <v>3</v>
      </c>
      <c r="Y889" s="3">
        <v>0.49399999999999999</v>
      </c>
      <c r="Z889" s="3">
        <v>0.33700000000000002</v>
      </c>
      <c r="AA889" s="3">
        <v>4.4999999999999998E-2</v>
      </c>
      <c r="AB889" s="3">
        <v>0.25900000000000001</v>
      </c>
      <c r="AC889" s="3">
        <v>0.45700000000000002</v>
      </c>
      <c r="AD889" s="1" t="s">
        <v>63</v>
      </c>
      <c r="AE889" s="5">
        <f t="shared" si="172"/>
        <v>2</v>
      </c>
      <c r="AF889" s="5">
        <f t="shared" si="173"/>
        <v>5</v>
      </c>
      <c r="AG889">
        <v>166</v>
      </c>
      <c r="AH889">
        <v>4</v>
      </c>
      <c r="AI889">
        <v>2</v>
      </c>
      <c r="AJ889">
        <v>77</v>
      </c>
      <c r="AK889">
        <f t="shared" si="161"/>
        <v>89</v>
      </c>
      <c r="AL889">
        <v>44</v>
      </c>
      <c r="AM889">
        <v>33</v>
      </c>
      <c r="AN889">
        <v>4</v>
      </c>
      <c r="AO889" s="1" t="s">
        <v>240</v>
      </c>
    </row>
    <row r="890" spans="1:41" x14ac:dyDescent="0.35">
      <c r="A890" s="2">
        <v>40217</v>
      </c>
      <c r="B890" t="s">
        <v>1150</v>
      </c>
      <c r="C890">
        <v>3</v>
      </c>
      <c r="D890" t="s">
        <v>35</v>
      </c>
      <c r="E890" t="s">
        <v>43</v>
      </c>
      <c r="F890">
        <v>2</v>
      </c>
      <c r="G890">
        <v>63</v>
      </c>
      <c r="H890">
        <v>1</v>
      </c>
      <c r="I890">
        <v>1</v>
      </c>
      <c r="K890" t="s">
        <v>37</v>
      </c>
      <c r="L890" t="s">
        <v>876</v>
      </c>
      <c r="M890" s="1" t="s">
        <v>176</v>
      </c>
      <c r="U890" s="5">
        <f t="shared" si="159"/>
        <v>0</v>
      </c>
      <c r="V890" s="5">
        <f t="shared" si="160"/>
        <v>0</v>
      </c>
      <c r="AK890">
        <f t="shared" si="161"/>
        <v>0</v>
      </c>
    </row>
    <row r="891" spans="1:41" x14ac:dyDescent="0.35">
      <c r="A891" s="2">
        <v>40217</v>
      </c>
      <c r="B891" t="s">
        <v>1150</v>
      </c>
      <c r="C891">
        <v>3</v>
      </c>
      <c r="D891" t="s">
        <v>35</v>
      </c>
      <c r="E891" t="s">
        <v>49</v>
      </c>
      <c r="F891">
        <v>2</v>
      </c>
      <c r="G891">
        <v>54</v>
      </c>
      <c r="H891">
        <v>1</v>
      </c>
      <c r="I891">
        <v>1</v>
      </c>
      <c r="K891" t="s">
        <v>37</v>
      </c>
      <c r="L891" t="s">
        <v>1151</v>
      </c>
      <c r="M891" s="1" t="s">
        <v>212</v>
      </c>
      <c r="N891">
        <v>2.13</v>
      </c>
      <c r="O891" s="3">
        <v>4.2999999999999997E-2</v>
      </c>
      <c r="P891" s="3">
        <v>6.5000000000000002E-2</v>
      </c>
      <c r="Q891" s="3">
        <v>0.60899999999999999</v>
      </c>
      <c r="R891" s="3">
        <v>0.85699999999999998</v>
      </c>
      <c r="S891" s="3">
        <v>0.66700000000000004</v>
      </c>
      <c r="T891" s="1" t="s">
        <v>57</v>
      </c>
      <c r="U891" s="5">
        <f t="shared" si="159"/>
        <v>0</v>
      </c>
      <c r="V891" s="5">
        <f t="shared" si="160"/>
        <v>0</v>
      </c>
      <c r="W891" s="5">
        <f t="shared" ref="W891:W954" si="174">_xlfn.NUMBERVALUE(LEFT(T891, FIND( "/", T891) - 1))</f>
        <v>0</v>
      </c>
      <c r="X891" s="5">
        <f t="shared" ref="X891:X954" si="175">_xlfn.NUMBERVALUE(RIGHT(T891, LEN(T891) - FIND( "/", T891)))</f>
        <v>0</v>
      </c>
      <c r="Y891" s="3">
        <v>0.57799999999999996</v>
      </c>
      <c r="Z891" s="3">
        <v>0.46300000000000002</v>
      </c>
      <c r="AA891" s="3">
        <v>4.9000000000000002E-2</v>
      </c>
      <c r="AB891" s="3">
        <v>0.39100000000000001</v>
      </c>
      <c r="AC891" s="3">
        <v>0.55600000000000005</v>
      </c>
      <c r="AD891" s="1" t="s">
        <v>793</v>
      </c>
      <c r="AE891" s="5">
        <f t="shared" ref="AE891:AE954" si="176">_xlfn.NUMBERVALUE(LEFT(AD891, FIND( "/", AD891) - 1))</f>
        <v>3</v>
      </c>
      <c r="AF891" s="5">
        <f t="shared" ref="AF891:AF954" si="177">_xlfn.NUMBERVALUE(RIGHT(AD891, LEN(AD891) - FIND( "/", AD891)))</f>
        <v>14</v>
      </c>
      <c r="AG891">
        <v>128</v>
      </c>
      <c r="AH891">
        <v>2</v>
      </c>
      <c r="AI891">
        <v>3</v>
      </c>
      <c r="AJ891">
        <v>46</v>
      </c>
      <c r="AK891">
        <f t="shared" si="161"/>
        <v>82</v>
      </c>
      <c r="AL891">
        <v>28</v>
      </c>
      <c r="AM891">
        <v>18</v>
      </c>
      <c r="AN891">
        <v>4</v>
      </c>
      <c r="AO891" s="1" t="s">
        <v>360</v>
      </c>
    </row>
    <row r="892" spans="1:41" x14ac:dyDescent="0.35">
      <c r="A892" s="2">
        <v>40217</v>
      </c>
      <c r="B892" t="s">
        <v>1150</v>
      </c>
      <c r="C892">
        <v>3</v>
      </c>
      <c r="D892" t="s">
        <v>35</v>
      </c>
      <c r="E892" t="s">
        <v>54</v>
      </c>
      <c r="F892">
        <v>2</v>
      </c>
      <c r="G892">
        <v>69</v>
      </c>
      <c r="H892">
        <v>1</v>
      </c>
      <c r="I892">
        <v>1</v>
      </c>
      <c r="K892" t="s">
        <v>37</v>
      </c>
      <c r="L892" t="s">
        <v>839</v>
      </c>
      <c r="M892" s="1" t="s">
        <v>1152</v>
      </c>
      <c r="N892">
        <v>2.58</v>
      </c>
      <c r="O892" s="3">
        <v>6.5000000000000002E-2</v>
      </c>
      <c r="P892" s="3">
        <v>3.2000000000000001E-2</v>
      </c>
      <c r="Q892" s="3">
        <v>0.54800000000000004</v>
      </c>
      <c r="R892" s="3">
        <v>0.88200000000000001</v>
      </c>
      <c r="S892" s="3">
        <v>0.71399999999999997</v>
      </c>
      <c r="T892" s="1" t="s">
        <v>84</v>
      </c>
      <c r="U892" s="5">
        <f t="shared" si="159"/>
        <v>1</v>
      </c>
      <c r="V892" s="5">
        <f t="shared" si="160"/>
        <v>1</v>
      </c>
      <c r="W892" s="5">
        <f t="shared" si="174"/>
        <v>1</v>
      </c>
      <c r="X892" s="5">
        <f t="shared" si="175"/>
        <v>1</v>
      </c>
      <c r="Y892" s="3">
        <v>0.61399999999999999</v>
      </c>
      <c r="Z892" s="3">
        <v>0.5</v>
      </c>
      <c r="AA892" s="3">
        <v>5.8000000000000003E-2</v>
      </c>
      <c r="AB892" s="3">
        <v>0.42899999999999999</v>
      </c>
      <c r="AC892" s="3">
        <v>0.64700000000000002</v>
      </c>
      <c r="AD892" s="1" t="s">
        <v>200</v>
      </c>
      <c r="AE892" s="5">
        <f t="shared" si="176"/>
        <v>4</v>
      </c>
      <c r="AF892" s="5">
        <f t="shared" si="177"/>
        <v>11</v>
      </c>
      <c r="AG892">
        <v>83</v>
      </c>
      <c r="AH892">
        <v>2</v>
      </c>
      <c r="AI892">
        <v>1</v>
      </c>
      <c r="AJ892">
        <v>31</v>
      </c>
      <c r="AK892">
        <f t="shared" si="161"/>
        <v>52</v>
      </c>
      <c r="AL892">
        <v>17</v>
      </c>
      <c r="AM892">
        <v>14</v>
      </c>
      <c r="AN892">
        <v>3</v>
      </c>
      <c r="AO892" s="1" t="s">
        <v>912</v>
      </c>
    </row>
    <row r="893" spans="1:41" x14ac:dyDescent="0.35">
      <c r="A893" s="2">
        <v>40196</v>
      </c>
      <c r="B893" t="s">
        <v>346</v>
      </c>
      <c r="C893">
        <v>5</v>
      </c>
      <c r="D893" t="s">
        <v>35</v>
      </c>
      <c r="E893" t="s">
        <v>43</v>
      </c>
      <c r="F893">
        <v>3</v>
      </c>
      <c r="G893">
        <v>10</v>
      </c>
      <c r="H893">
        <v>0</v>
      </c>
      <c r="I893">
        <v>3</v>
      </c>
      <c r="J893">
        <v>10</v>
      </c>
      <c r="K893" t="s">
        <v>548</v>
      </c>
      <c r="L893" t="s">
        <v>37</v>
      </c>
      <c r="M893" s="1" t="s">
        <v>1153</v>
      </c>
      <c r="N893">
        <v>1.02</v>
      </c>
      <c r="O893" s="3">
        <v>1.4E-2</v>
      </c>
      <c r="P893" s="3">
        <v>6.2E-2</v>
      </c>
      <c r="Q893" s="3">
        <v>0.69</v>
      </c>
      <c r="R893" s="3">
        <v>0.67</v>
      </c>
      <c r="S893" s="3">
        <v>0.48899999999999999</v>
      </c>
      <c r="T893" s="1" t="s">
        <v>200</v>
      </c>
      <c r="U893" s="5">
        <f t="shared" si="159"/>
        <v>4</v>
      </c>
      <c r="V893" s="5">
        <f t="shared" si="160"/>
        <v>11</v>
      </c>
      <c r="W893" s="5">
        <f t="shared" si="174"/>
        <v>4</v>
      </c>
      <c r="X893" s="5">
        <f t="shared" si="175"/>
        <v>11</v>
      </c>
      <c r="Y893" s="3">
        <v>0.495</v>
      </c>
      <c r="Z893" s="3">
        <v>0.39300000000000002</v>
      </c>
      <c r="AA893" s="3">
        <v>0.113</v>
      </c>
      <c r="AB893" s="3">
        <v>0.32100000000000001</v>
      </c>
      <c r="AC893" s="3">
        <v>0.52500000000000002</v>
      </c>
      <c r="AD893" s="1" t="s">
        <v>677</v>
      </c>
      <c r="AE893" s="5">
        <f t="shared" si="176"/>
        <v>6</v>
      </c>
      <c r="AF893" s="5">
        <f t="shared" si="177"/>
        <v>16</v>
      </c>
      <c r="AG893">
        <v>313</v>
      </c>
      <c r="AH893">
        <v>2</v>
      </c>
      <c r="AI893">
        <v>9</v>
      </c>
      <c r="AJ893">
        <v>145</v>
      </c>
      <c r="AK893">
        <f t="shared" si="161"/>
        <v>168</v>
      </c>
      <c r="AL893">
        <v>100</v>
      </c>
      <c r="AM893">
        <v>45</v>
      </c>
      <c r="AN893">
        <v>19</v>
      </c>
      <c r="AO893" s="1" t="s">
        <v>1154</v>
      </c>
    </row>
    <row r="894" spans="1:41" x14ac:dyDescent="0.35">
      <c r="A894" s="2">
        <v>40196</v>
      </c>
      <c r="B894" t="s">
        <v>346</v>
      </c>
      <c r="C894">
        <v>5</v>
      </c>
      <c r="D894" t="s">
        <v>35</v>
      </c>
      <c r="E894" t="s">
        <v>49</v>
      </c>
      <c r="F894">
        <v>3</v>
      </c>
      <c r="G894">
        <v>86</v>
      </c>
      <c r="H894">
        <v>1</v>
      </c>
      <c r="I894">
        <v>3</v>
      </c>
      <c r="K894" t="s">
        <v>37</v>
      </c>
      <c r="L894" t="s">
        <v>1044</v>
      </c>
      <c r="M894" s="1" t="s">
        <v>1155</v>
      </c>
      <c r="N894">
        <v>2</v>
      </c>
      <c r="O894" s="3">
        <v>0.13500000000000001</v>
      </c>
      <c r="P894" s="3">
        <v>1.4E-2</v>
      </c>
      <c r="Q894" s="3">
        <v>0.68899999999999995</v>
      </c>
      <c r="R894" s="3">
        <v>0.80400000000000005</v>
      </c>
      <c r="S894" s="3">
        <v>0.69599999999999995</v>
      </c>
      <c r="T894" s="1" t="s">
        <v>70</v>
      </c>
      <c r="U894" s="5">
        <f t="shared" si="159"/>
        <v>1</v>
      </c>
      <c r="V894" s="5">
        <f t="shared" si="160"/>
        <v>2</v>
      </c>
      <c r="W894" s="5">
        <f t="shared" si="174"/>
        <v>1</v>
      </c>
      <c r="X894" s="5">
        <f t="shared" si="175"/>
        <v>2</v>
      </c>
      <c r="Y894" s="3">
        <v>0.61299999999999999</v>
      </c>
      <c r="Z894" s="3">
        <v>0.46100000000000002</v>
      </c>
      <c r="AA894" s="3">
        <v>5.2999999999999999E-2</v>
      </c>
      <c r="AB894" s="3">
        <v>0.32600000000000001</v>
      </c>
      <c r="AC894" s="3">
        <v>0.66700000000000004</v>
      </c>
      <c r="AD894" s="1" t="s">
        <v>250</v>
      </c>
      <c r="AE894" s="5">
        <f t="shared" si="176"/>
        <v>6</v>
      </c>
      <c r="AF894" s="5">
        <f t="shared" si="177"/>
        <v>9</v>
      </c>
      <c r="AG894">
        <v>150</v>
      </c>
      <c r="AH894">
        <v>10</v>
      </c>
      <c r="AI894">
        <v>1</v>
      </c>
      <c r="AJ894">
        <v>74</v>
      </c>
      <c r="AK894">
        <f t="shared" si="161"/>
        <v>76</v>
      </c>
      <c r="AL894">
        <v>51</v>
      </c>
      <c r="AM894">
        <v>23</v>
      </c>
      <c r="AN894">
        <v>4</v>
      </c>
      <c r="AO894" s="1" t="s">
        <v>320</v>
      </c>
    </row>
    <row r="895" spans="1:41" x14ac:dyDescent="0.35">
      <c r="A895" s="2">
        <v>40196</v>
      </c>
      <c r="B895" t="s">
        <v>346</v>
      </c>
      <c r="C895">
        <v>5</v>
      </c>
      <c r="D895" t="s">
        <v>35</v>
      </c>
      <c r="E895" t="s">
        <v>54</v>
      </c>
      <c r="F895">
        <v>3</v>
      </c>
      <c r="G895">
        <v>103</v>
      </c>
      <c r="H895">
        <v>1</v>
      </c>
      <c r="I895">
        <v>3</v>
      </c>
      <c r="K895" t="s">
        <v>37</v>
      </c>
      <c r="L895" t="s">
        <v>686</v>
      </c>
      <c r="M895" s="1" t="s">
        <v>1156</v>
      </c>
      <c r="N895">
        <v>1.73</v>
      </c>
      <c r="O895" s="3">
        <v>3.7999999999999999E-2</v>
      </c>
      <c r="P895" s="3">
        <v>0.09</v>
      </c>
      <c r="Q895" s="3">
        <v>0.60299999999999998</v>
      </c>
      <c r="R895" s="3">
        <v>0.72299999999999998</v>
      </c>
      <c r="S895" s="3">
        <v>0.45200000000000001</v>
      </c>
      <c r="T895" s="1" t="s">
        <v>387</v>
      </c>
      <c r="U895" s="5">
        <f t="shared" si="159"/>
        <v>7</v>
      </c>
      <c r="V895" s="5">
        <f t="shared" si="160"/>
        <v>9</v>
      </c>
      <c r="W895" s="5">
        <f t="shared" si="174"/>
        <v>7</v>
      </c>
      <c r="X895" s="5">
        <f t="shared" si="175"/>
        <v>9</v>
      </c>
      <c r="Y895" s="3">
        <v>0.63800000000000001</v>
      </c>
      <c r="Z895" s="3">
        <v>0.66700000000000004</v>
      </c>
      <c r="AA895" s="3">
        <v>0.05</v>
      </c>
      <c r="AB895" s="3">
        <v>0.60599999999999998</v>
      </c>
      <c r="AC895" s="3">
        <v>0.74099999999999999</v>
      </c>
      <c r="AD895" s="1" t="s">
        <v>334</v>
      </c>
      <c r="AE895" s="5">
        <f t="shared" si="176"/>
        <v>9</v>
      </c>
      <c r="AF895" s="5">
        <f t="shared" si="177"/>
        <v>14</v>
      </c>
      <c r="AG895">
        <v>138</v>
      </c>
      <c r="AH895">
        <v>3</v>
      </c>
      <c r="AI895">
        <v>7</v>
      </c>
      <c r="AJ895">
        <v>78</v>
      </c>
      <c r="AK895">
        <f t="shared" si="161"/>
        <v>60</v>
      </c>
      <c r="AL895">
        <v>47</v>
      </c>
      <c r="AM895">
        <v>31</v>
      </c>
      <c r="AN895">
        <v>3</v>
      </c>
      <c r="AO895" s="1" t="s">
        <v>561</v>
      </c>
    </row>
    <row r="896" spans="1:41" x14ac:dyDescent="0.35">
      <c r="A896" s="2">
        <v>40196</v>
      </c>
      <c r="B896" t="s">
        <v>346</v>
      </c>
      <c r="C896">
        <v>5</v>
      </c>
      <c r="D896" t="s">
        <v>35</v>
      </c>
      <c r="E896" t="s">
        <v>128</v>
      </c>
      <c r="F896">
        <v>3</v>
      </c>
      <c r="G896">
        <v>58</v>
      </c>
      <c r="H896">
        <v>1</v>
      </c>
      <c r="I896">
        <v>3</v>
      </c>
      <c r="K896" t="s">
        <v>37</v>
      </c>
      <c r="L896" t="s">
        <v>1151</v>
      </c>
      <c r="M896" s="1" t="s">
        <v>1157</v>
      </c>
      <c r="N896">
        <v>1.2</v>
      </c>
      <c r="O896" s="3">
        <v>9.6000000000000002E-2</v>
      </c>
      <c r="P896" s="3">
        <v>7.1999999999999995E-2</v>
      </c>
      <c r="Q896" s="3">
        <v>0.63200000000000001</v>
      </c>
      <c r="R896" s="3">
        <v>0.747</v>
      </c>
      <c r="S896" s="3">
        <v>0.32600000000000001</v>
      </c>
      <c r="T896" s="1" t="s">
        <v>1158</v>
      </c>
      <c r="U896" s="5">
        <f t="shared" si="159"/>
        <v>14</v>
      </c>
      <c r="V896" s="5">
        <f t="shared" si="160"/>
        <v>17</v>
      </c>
      <c r="W896" s="5">
        <f t="shared" si="174"/>
        <v>14</v>
      </c>
      <c r="X896" s="5">
        <f t="shared" si="175"/>
        <v>17</v>
      </c>
      <c r="Y896" s="3">
        <v>0.54600000000000004</v>
      </c>
      <c r="Z896" s="3">
        <v>0.49</v>
      </c>
      <c r="AA896" s="3">
        <v>2.9000000000000001E-2</v>
      </c>
      <c r="AB896" s="3">
        <v>0.42099999999999999</v>
      </c>
      <c r="AC896" s="3">
        <v>0.57799999999999996</v>
      </c>
      <c r="AD896" s="1" t="s">
        <v>611</v>
      </c>
      <c r="AE896" s="5">
        <f t="shared" si="176"/>
        <v>8</v>
      </c>
      <c r="AF896" s="5">
        <f t="shared" si="177"/>
        <v>18</v>
      </c>
      <c r="AG896">
        <v>227</v>
      </c>
      <c r="AH896">
        <v>12</v>
      </c>
      <c r="AI896">
        <v>9</v>
      </c>
      <c r="AJ896">
        <v>125</v>
      </c>
      <c r="AK896">
        <f t="shared" si="161"/>
        <v>102</v>
      </c>
      <c r="AL896">
        <v>79</v>
      </c>
      <c r="AM896">
        <v>46</v>
      </c>
      <c r="AN896">
        <v>3</v>
      </c>
      <c r="AO896" s="1" t="s">
        <v>1159</v>
      </c>
    </row>
    <row r="897" spans="1:41" x14ac:dyDescent="0.35">
      <c r="A897" s="2">
        <v>40196</v>
      </c>
      <c r="B897" t="s">
        <v>346</v>
      </c>
      <c r="C897">
        <v>5</v>
      </c>
      <c r="D897" t="s">
        <v>35</v>
      </c>
      <c r="E897" t="s">
        <v>133</v>
      </c>
      <c r="F897">
        <v>3</v>
      </c>
      <c r="G897">
        <v>74</v>
      </c>
      <c r="H897">
        <v>1</v>
      </c>
      <c r="I897">
        <v>3</v>
      </c>
      <c r="K897" t="s">
        <v>37</v>
      </c>
      <c r="L897" t="s">
        <v>1017</v>
      </c>
      <c r="M897" s="1" t="s">
        <v>1160</v>
      </c>
      <c r="N897">
        <v>1.47</v>
      </c>
      <c r="O897" s="3">
        <v>4.3999999999999997E-2</v>
      </c>
      <c r="P897" s="3">
        <v>5.6000000000000001E-2</v>
      </c>
      <c r="Q897" s="3">
        <v>0.67800000000000005</v>
      </c>
      <c r="R897" s="3">
        <v>0.77</v>
      </c>
      <c r="S897" s="3">
        <v>0.55200000000000005</v>
      </c>
      <c r="T897" s="1" t="s">
        <v>107</v>
      </c>
      <c r="U897" s="5">
        <f t="shared" si="159"/>
        <v>5</v>
      </c>
      <c r="V897" s="5">
        <f t="shared" si="160"/>
        <v>6</v>
      </c>
      <c r="W897" s="5">
        <f t="shared" si="174"/>
        <v>5</v>
      </c>
      <c r="X897" s="5">
        <f t="shared" si="175"/>
        <v>6</v>
      </c>
      <c r="Y897" s="3">
        <v>0.56899999999999995</v>
      </c>
      <c r="Z897" s="3">
        <v>0.44</v>
      </c>
      <c r="AA897" s="3">
        <v>5.5E-2</v>
      </c>
      <c r="AB897" s="3">
        <v>0.27800000000000002</v>
      </c>
      <c r="AC897" s="3">
        <v>0.67600000000000005</v>
      </c>
      <c r="AD897" s="1" t="s">
        <v>113</v>
      </c>
      <c r="AE897" s="5">
        <f t="shared" si="176"/>
        <v>5</v>
      </c>
      <c r="AF897" s="5">
        <f t="shared" si="177"/>
        <v>14</v>
      </c>
      <c r="AG897">
        <v>181</v>
      </c>
      <c r="AH897">
        <v>4</v>
      </c>
      <c r="AI897">
        <v>5</v>
      </c>
      <c r="AJ897">
        <v>90</v>
      </c>
      <c r="AK897">
        <f t="shared" si="161"/>
        <v>91</v>
      </c>
      <c r="AL897">
        <v>61</v>
      </c>
      <c r="AM897">
        <v>29</v>
      </c>
      <c r="AN897">
        <v>5</v>
      </c>
      <c r="AO897" s="1" t="s">
        <v>902</v>
      </c>
    </row>
    <row r="898" spans="1:41" x14ac:dyDescent="0.35">
      <c r="A898" s="2">
        <v>40139</v>
      </c>
      <c r="B898" t="s">
        <v>227</v>
      </c>
      <c r="C898">
        <v>3</v>
      </c>
      <c r="D898" t="s">
        <v>35</v>
      </c>
      <c r="E898" t="s">
        <v>98</v>
      </c>
      <c r="F898">
        <v>3</v>
      </c>
      <c r="G898">
        <v>9</v>
      </c>
      <c r="H898">
        <v>0</v>
      </c>
      <c r="K898" t="s">
        <v>1080</v>
      </c>
      <c r="L898" t="s">
        <v>37</v>
      </c>
      <c r="M898" s="1" t="s">
        <v>1161</v>
      </c>
      <c r="N898">
        <v>0.63</v>
      </c>
      <c r="O898" s="3">
        <v>2.8000000000000001E-2</v>
      </c>
      <c r="P898" s="3">
        <v>1.4E-2</v>
      </c>
      <c r="Q898" s="3">
        <v>0.57699999999999996</v>
      </c>
      <c r="R898" s="3">
        <v>0.61</v>
      </c>
      <c r="S898" s="3">
        <v>0.53300000000000003</v>
      </c>
      <c r="T898" s="1" t="s">
        <v>80</v>
      </c>
      <c r="U898" s="5">
        <f t="shared" si="159"/>
        <v>5</v>
      </c>
      <c r="V898" s="5">
        <f t="shared" si="160"/>
        <v>8</v>
      </c>
      <c r="W898" s="5">
        <f t="shared" si="174"/>
        <v>5</v>
      </c>
      <c r="X898" s="5">
        <f t="shared" si="175"/>
        <v>8</v>
      </c>
      <c r="Y898" s="3">
        <v>0.435</v>
      </c>
      <c r="Z898" s="3">
        <v>0.26700000000000002</v>
      </c>
      <c r="AA898" s="3">
        <v>0.16700000000000001</v>
      </c>
      <c r="AB898" s="3">
        <v>0.2</v>
      </c>
      <c r="AC898" s="3">
        <v>0.4</v>
      </c>
      <c r="AD898" s="1" t="s">
        <v>40</v>
      </c>
      <c r="AE898" s="5">
        <f t="shared" si="176"/>
        <v>0</v>
      </c>
      <c r="AF898" s="5">
        <f t="shared" si="177"/>
        <v>2</v>
      </c>
      <c r="AG898">
        <v>131</v>
      </c>
      <c r="AH898">
        <v>2</v>
      </c>
      <c r="AI898">
        <v>1</v>
      </c>
      <c r="AJ898">
        <v>71</v>
      </c>
      <c r="AK898">
        <f t="shared" si="161"/>
        <v>60</v>
      </c>
      <c r="AL898">
        <v>41</v>
      </c>
      <c r="AM898">
        <v>30</v>
      </c>
      <c r="AN898">
        <v>10</v>
      </c>
      <c r="AO898" s="1" t="s">
        <v>208</v>
      </c>
    </row>
    <row r="899" spans="1:41" x14ac:dyDescent="0.35">
      <c r="A899" s="2">
        <v>40139</v>
      </c>
      <c r="B899" t="s">
        <v>227</v>
      </c>
      <c r="C899">
        <v>3</v>
      </c>
      <c r="D899" t="s">
        <v>35</v>
      </c>
      <c r="E899" t="s">
        <v>98</v>
      </c>
      <c r="F899">
        <v>3</v>
      </c>
      <c r="G899">
        <v>7</v>
      </c>
      <c r="H899">
        <v>1</v>
      </c>
      <c r="K899" t="s">
        <v>37</v>
      </c>
      <c r="L899" t="s">
        <v>993</v>
      </c>
      <c r="M899" s="1" t="s">
        <v>1162</v>
      </c>
      <c r="N899">
        <v>1.05</v>
      </c>
      <c r="O899" s="3">
        <v>0.02</v>
      </c>
      <c r="P899" s="3">
        <v>0.04</v>
      </c>
      <c r="Q899" s="3">
        <v>0.63</v>
      </c>
      <c r="R899" s="3">
        <v>0.66700000000000004</v>
      </c>
      <c r="S899" s="3">
        <v>0.54100000000000004</v>
      </c>
      <c r="T899" s="1" t="s">
        <v>80</v>
      </c>
      <c r="U899" s="5">
        <f t="shared" ref="U899:U962" si="178">IFERROR(_xlfn.NUMBERVALUE(LEFT(T899, FIND( "/", T899) - 1)),0)</f>
        <v>5</v>
      </c>
      <c r="V899" s="5">
        <f t="shared" ref="V899:V962" si="179">IFERROR(_xlfn.NUMBERVALUE(RIGHT(T899, LEN(T899) - FIND("/",T899))),0)</f>
        <v>8</v>
      </c>
      <c r="W899" s="5">
        <f t="shared" si="174"/>
        <v>5</v>
      </c>
      <c r="X899" s="5">
        <f t="shared" si="175"/>
        <v>8</v>
      </c>
      <c r="Y899" s="3">
        <v>0.51</v>
      </c>
      <c r="Z899" s="3">
        <v>0.4</v>
      </c>
      <c r="AA899" s="3">
        <v>0.08</v>
      </c>
      <c r="AB899" s="3">
        <v>0.28299999999999997</v>
      </c>
      <c r="AC899" s="3">
        <v>0.53200000000000003</v>
      </c>
      <c r="AD899" s="1" t="s">
        <v>89</v>
      </c>
      <c r="AE899" s="5">
        <f t="shared" si="176"/>
        <v>3</v>
      </c>
      <c r="AF899" s="5">
        <f t="shared" si="177"/>
        <v>7</v>
      </c>
      <c r="AG899">
        <v>200</v>
      </c>
      <c r="AH899">
        <v>2</v>
      </c>
      <c r="AI899">
        <v>4</v>
      </c>
      <c r="AJ899">
        <v>100</v>
      </c>
      <c r="AK899">
        <f t="shared" ref="AK899:AK962" si="180">AG899-AJ899</f>
        <v>100</v>
      </c>
      <c r="AL899">
        <v>63</v>
      </c>
      <c r="AM899">
        <v>37</v>
      </c>
      <c r="AN899">
        <v>8</v>
      </c>
      <c r="AO899" s="1" t="s">
        <v>446</v>
      </c>
    </row>
    <row r="900" spans="1:41" x14ac:dyDescent="0.35">
      <c r="A900" s="2">
        <v>40139</v>
      </c>
      <c r="B900" t="s">
        <v>227</v>
      </c>
      <c r="C900">
        <v>3</v>
      </c>
      <c r="D900" t="s">
        <v>35</v>
      </c>
      <c r="E900" t="s">
        <v>98</v>
      </c>
      <c r="F900">
        <v>3</v>
      </c>
      <c r="G900">
        <v>2</v>
      </c>
      <c r="H900">
        <v>1</v>
      </c>
      <c r="K900" t="s">
        <v>37</v>
      </c>
      <c r="L900" t="s">
        <v>140</v>
      </c>
      <c r="M900" s="1" t="s">
        <v>92</v>
      </c>
      <c r="N900">
        <v>1.23</v>
      </c>
      <c r="O900" s="3">
        <v>2.7E-2</v>
      </c>
      <c r="P900" s="3">
        <v>4.1000000000000002E-2</v>
      </c>
      <c r="Q900" s="3">
        <v>0.50700000000000001</v>
      </c>
      <c r="R900" s="3">
        <v>0.78400000000000003</v>
      </c>
      <c r="S900" s="3">
        <v>0.52800000000000002</v>
      </c>
      <c r="T900" s="1" t="s">
        <v>136</v>
      </c>
      <c r="U900" s="5">
        <f t="shared" si="178"/>
        <v>4</v>
      </c>
      <c r="V900" s="5">
        <f t="shared" si="179"/>
        <v>6</v>
      </c>
      <c r="W900" s="5">
        <f t="shared" si="174"/>
        <v>4</v>
      </c>
      <c r="X900" s="5">
        <f t="shared" si="175"/>
        <v>6</v>
      </c>
      <c r="Y900" s="3">
        <v>0.54200000000000004</v>
      </c>
      <c r="Z900" s="3">
        <v>0.42299999999999999</v>
      </c>
      <c r="AA900" s="3">
        <v>5.6000000000000001E-2</v>
      </c>
      <c r="AB900" s="3">
        <v>0.4</v>
      </c>
      <c r="AC900" s="3">
        <v>0.5</v>
      </c>
      <c r="AD900" s="1" t="s">
        <v>71</v>
      </c>
      <c r="AE900" s="5">
        <f t="shared" si="176"/>
        <v>3</v>
      </c>
      <c r="AF900" s="5">
        <f t="shared" si="177"/>
        <v>5</v>
      </c>
      <c r="AG900">
        <v>144</v>
      </c>
      <c r="AH900">
        <v>2</v>
      </c>
      <c r="AI900">
        <v>3</v>
      </c>
      <c r="AJ900">
        <v>73</v>
      </c>
      <c r="AK900">
        <f t="shared" si="180"/>
        <v>71</v>
      </c>
      <c r="AL900">
        <v>37</v>
      </c>
      <c r="AM900">
        <v>36</v>
      </c>
      <c r="AN900">
        <v>4</v>
      </c>
      <c r="AO900" s="1" t="s">
        <v>315</v>
      </c>
    </row>
    <row r="901" spans="1:41" x14ac:dyDescent="0.35">
      <c r="A901" s="2">
        <v>40125</v>
      </c>
      <c r="B901" t="s">
        <v>236</v>
      </c>
      <c r="C901">
        <v>3</v>
      </c>
      <c r="D901" t="s">
        <v>35</v>
      </c>
      <c r="E901" t="s">
        <v>61</v>
      </c>
      <c r="F901">
        <v>3</v>
      </c>
      <c r="G901">
        <v>16</v>
      </c>
      <c r="H901">
        <v>1</v>
      </c>
      <c r="I901">
        <v>3</v>
      </c>
      <c r="J901">
        <v>15</v>
      </c>
      <c r="K901" t="s">
        <v>37</v>
      </c>
      <c r="L901" t="s">
        <v>177</v>
      </c>
      <c r="M901" s="1" t="s">
        <v>1163</v>
      </c>
      <c r="N901">
        <v>1.24</v>
      </c>
      <c r="O901" s="3">
        <v>0.02</v>
      </c>
      <c r="P901" s="3">
        <v>5.0999999999999997E-2</v>
      </c>
      <c r="Q901" s="3">
        <v>0.67300000000000004</v>
      </c>
      <c r="R901" s="3">
        <v>0.71199999999999997</v>
      </c>
      <c r="S901" s="3">
        <v>0.59399999999999997</v>
      </c>
      <c r="T901" s="1" t="s">
        <v>89</v>
      </c>
      <c r="U901" s="5">
        <f t="shared" si="178"/>
        <v>3</v>
      </c>
      <c r="V901" s="5">
        <f t="shared" si="179"/>
        <v>7</v>
      </c>
      <c r="W901" s="5">
        <f t="shared" si="174"/>
        <v>3</v>
      </c>
      <c r="X901" s="5">
        <f t="shared" si="175"/>
        <v>7</v>
      </c>
      <c r="Y901" s="3">
        <v>0.53400000000000003</v>
      </c>
      <c r="Z901" s="3">
        <v>0.40600000000000003</v>
      </c>
      <c r="AA901" s="3">
        <v>0.113</v>
      </c>
      <c r="AB901" s="3">
        <v>0.26200000000000001</v>
      </c>
      <c r="AC901" s="3">
        <v>0.63400000000000001</v>
      </c>
      <c r="AD901" s="1" t="s">
        <v>234</v>
      </c>
      <c r="AE901" s="5">
        <f t="shared" si="176"/>
        <v>5</v>
      </c>
      <c r="AF901" s="5">
        <f t="shared" si="177"/>
        <v>10</v>
      </c>
      <c r="AG901">
        <v>204</v>
      </c>
      <c r="AH901">
        <v>2</v>
      </c>
      <c r="AI901">
        <v>5</v>
      </c>
      <c r="AJ901">
        <v>98</v>
      </c>
      <c r="AK901">
        <f t="shared" si="180"/>
        <v>106</v>
      </c>
      <c r="AL901">
        <v>66</v>
      </c>
      <c r="AM901">
        <v>32</v>
      </c>
      <c r="AN901">
        <v>12</v>
      </c>
      <c r="AO901" s="1" t="s">
        <v>284</v>
      </c>
    </row>
    <row r="902" spans="1:41" x14ac:dyDescent="0.35">
      <c r="A902" s="2">
        <v>40125</v>
      </c>
      <c r="B902" t="s">
        <v>236</v>
      </c>
      <c r="C902">
        <v>3</v>
      </c>
      <c r="D902" t="s">
        <v>35</v>
      </c>
      <c r="E902" t="s">
        <v>36</v>
      </c>
      <c r="F902">
        <v>3</v>
      </c>
      <c r="G902">
        <v>2</v>
      </c>
      <c r="H902">
        <v>1</v>
      </c>
      <c r="I902">
        <v>3</v>
      </c>
      <c r="J902">
        <v>2</v>
      </c>
      <c r="K902" t="s">
        <v>37</v>
      </c>
      <c r="L902" t="s">
        <v>140</v>
      </c>
      <c r="M902" s="1" t="s">
        <v>771</v>
      </c>
      <c r="N902">
        <v>1.82</v>
      </c>
      <c r="O902" s="3">
        <v>0.08</v>
      </c>
      <c r="P902" s="3">
        <v>0.08</v>
      </c>
      <c r="Q902" s="3">
        <v>0.57999999999999996</v>
      </c>
      <c r="R902" s="3">
        <v>0.82799999999999996</v>
      </c>
      <c r="S902" s="3">
        <v>0.61899999999999999</v>
      </c>
      <c r="T902" s="1" t="s">
        <v>57</v>
      </c>
      <c r="U902" s="5">
        <f t="shared" si="178"/>
        <v>0</v>
      </c>
      <c r="V902" s="5">
        <f t="shared" si="179"/>
        <v>0</v>
      </c>
      <c r="W902" s="5">
        <f t="shared" si="174"/>
        <v>0</v>
      </c>
      <c r="X902" s="5">
        <f t="shared" si="175"/>
        <v>0</v>
      </c>
      <c r="Y902" s="3">
        <v>0.625</v>
      </c>
      <c r="Z902" s="3">
        <v>0.47399999999999998</v>
      </c>
      <c r="AA902" s="3">
        <v>0.105</v>
      </c>
      <c r="AB902" s="3">
        <v>0.44</v>
      </c>
      <c r="AC902" s="3">
        <v>0.53800000000000003</v>
      </c>
      <c r="AD902" s="1" t="s">
        <v>179</v>
      </c>
      <c r="AE902" s="5">
        <f t="shared" si="176"/>
        <v>3</v>
      </c>
      <c r="AF902" s="5">
        <f t="shared" si="177"/>
        <v>3</v>
      </c>
      <c r="AG902">
        <v>88</v>
      </c>
      <c r="AH902">
        <v>4</v>
      </c>
      <c r="AI902">
        <v>4</v>
      </c>
      <c r="AJ902">
        <v>50</v>
      </c>
      <c r="AK902">
        <f t="shared" si="180"/>
        <v>38</v>
      </c>
      <c r="AL902">
        <v>29</v>
      </c>
      <c r="AM902">
        <v>21</v>
      </c>
      <c r="AN902">
        <v>4</v>
      </c>
      <c r="AO902" s="1" t="s">
        <v>426</v>
      </c>
    </row>
    <row r="903" spans="1:41" x14ac:dyDescent="0.35">
      <c r="A903" s="2">
        <v>40125</v>
      </c>
      <c r="B903" t="s">
        <v>236</v>
      </c>
      <c r="C903">
        <v>3</v>
      </c>
      <c r="D903" t="s">
        <v>35</v>
      </c>
      <c r="E903" t="s">
        <v>43</v>
      </c>
      <c r="F903">
        <v>3</v>
      </c>
      <c r="G903">
        <v>10</v>
      </c>
      <c r="H903">
        <v>1</v>
      </c>
      <c r="I903">
        <v>3</v>
      </c>
      <c r="J903">
        <v>9</v>
      </c>
      <c r="K903" t="s">
        <v>37</v>
      </c>
      <c r="L903" t="s">
        <v>1080</v>
      </c>
      <c r="M903" s="1" t="s">
        <v>1164</v>
      </c>
      <c r="N903">
        <v>0.92</v>
      </c>
      <c r="O903" s="3">
        <v>3.4000000000000002E-2</v>
      </c>
      <c r="P903" s="3">
        <v>4.5999999999999999E-2</v>
      </c>
      <c r="Q903" s="3">
        <v>0.65500000000000003</v>
      </c>
      <c r="R903" s="3">
        <v>0.68400000000000005</v>
      </c>
      <c r="S903" s="3">
        <v>0.5</v>
      </c>
      <c r="T903" s="1" t="s">
        <v>1039</v>
      </c>
      <c r="U903" s="5">
        <f t="shared" si="178"/>
        <v>11</v>
      </c>
      <c r="V903" s="5">
        <f t="shared" si="179"/>
        <v>14</v>
      </c>
      <c r="W903" s="5">
        <f t="shared" si="174"/>
        <v>11</v>
      </c>
      <c r="X903" s="5">
        <f t="shared" si="175"/>
        <v>14</v>
      </c>
      <c r="Y903" s="3">
        <v>0.5</v>
      </c>
      <c r="Z903" s="3">
        <v>0.34799999999999998</v>
      </c>
      <c r="AA903" s="3">
        <v>0.10100000000000001</v>
      </c>
      <c r="AB903" s="3">
        <v>0.2</v>
      </c>
      <c r="AC903" s="3">
        <v>0.5</v>
      </c>
      <c r="AD903" s="1" t="s">
        <v>222</v>
      </c>
      <c r="AE903" s="5">
        <f t="shared" si="176"/>
        <v>3</v>
      </c>
      <c r="AF903" s="5">
        <f t="shared" si="177"/>
        <v>6</v>
      </c>
      <c r="AG903">
        <v>156</v>
      </c>
      <c r="AH903">
        <v>3</v>
      </c>
      <c r="AI903">
        <v>4</v>
      </c>
      <c r="AJ903">
        <v>87</v>
      </c>
      <c r="AK903">
        <f t="shared" si="180"/>
        <v>69</v>
      </c>
      <c r="AL903">
        <v>57</v>
      </c>
      <c r="AM903">
        <v>30</v>
      </c>
      <c r="AN903">
        <v>7</v>
      </c>
      <c r="AO903" s="1" t="s">
        <v>206</v>
      </c>
    </row>
    <row r="904" spans="1:41" x14ac:dyDescent="0.35">
      <c r="A904" s="2">
        <v>40125</v>
      </c>
      <c r="B904" t="s">
        <v>236</v>
      </c>
      <c r="C904">
        <v>3</v>
      </c>
      <c r="D904" t="s">
        <v>35</v>
      </c>
      <c r="E904" t="s">
        <v>49</v>
      </c>
      <c r="F904">
        <v>3</v>
      </c>
      <c r="G904">
        <v>93</v>
      </c>
      <c r="H904">
        <v>1</v>
      </c>
      <c r="I904">
        <v>3</v>
      </c>
      <c r="J904" t="s">
        <v>203</v>
      </c>
      <c r="K904" t="s">
        <v>37</v>
      </c>
      <c r="L904" t="s">
        <v>1165</v>
      </c>
      <c r="M904" s="1" t="s">
        <v>161</v>
      </c>
      <c r="N904">
        <v>1.8</v>
      </c>
      <c r="O904" s="3">
        <v>0.17799999999999999</v>
      </c>
      <c r="P904" s="3">
        <v>6.7000000000000004E-2</v>
      </c>
      <c r="Q904" s="3">
        <v>0.66700000000000004</v>
      </c>
      <c r="R904" s="3">
        <v>0.8</v>
      </c>
      <c r="S904" s="3">
        <v>0.46700000000000003</v>
      </c>
      <c r="T904" s="1" t="s">
        <v>88</v>
      </c>
      <c r="U904" s="5">
        <f t="shared" si="178"/>
        <v>2</v>
      </c>
      <c r="V904" s="5">
        <f t="shared" si="179"/>
        <v>3</v>
      </c>
      <c r="W904" s="5">
        <f t="shared" si="174"/>
        <v>2</v>
      </c>
      <c r="X904" s="5">
        <f t="shared" si="175"/>
        <v>3</v>
      </c>
      <c r="Y904" s="3">
        <v>0.61799999999999999</v>
      </c>
      <c r="Z904" s="3">
        <v>0.56100000000000005</v>
      </c>
      <c r="AA904" s="3">
        <v>3.5000000000000003E-2</v>
      </c>
      <c r="AB904" s="3">
        <v>0.4</v>
      </c>
      <c r="AC904" s="3">
        <v>0.74099999999999999</v>
      </c>
      <c r="AD904" s="1" t="s">
        <v>117</v>
      </c>
      <c r="AE904" s="5">
        <f t="shared" si="176"/>
        <v>5</v>
      </c>
      <c r="AF904" s="5">
        <f t="shared" si="177"/>
        <v>9</v>
      </c>
      <c r="AG904">
        <v>102</v>
      </c>
      <c r="AH904">
        <v>8</v>
      </c>
      <c r="AI904">
        <v>3</v>
      </c>
      <c r="AJ904">
        <v>45</v>
      </c>
      <c r="AK904">
        <f t="shared" si="180"/>
        <v>57</v>
      </c>
      <c r="AL904">
        <v>30</v>
      </c>
      <c r="AM904">
        <v>15</v>
      </c>
      <c r="AN904">
        <v>2</v>
      </c>
      <c r="AO904" s="1" t="s">
        <v>218</v>
      </c>
    </row>
    <row r="905" spans="1:41" x14ac:dyDescent="0.35">
      <c r="A905" s="2">
        <v>40125</v>
      </c>
      <c r="B905" t="s">
        <v>236</v>
      </c>
      <c r="C905">
        <v>3</v>
      </c>
      <c r="D905" t="s">
        <v>35</v>
      </c>
      <c r="E905" t="s">
        <v>54</v>
      </c>
      <c r="F905">
        <v>3</v>
      </c>
      <c r="G905">
        <v>30</v>
      </c>
      <c r="H905">
        <v>1</v>
      </c>
      <c r="I905">
        <v>3</v>
      </c>
      <c r="K905" t="s">
        <v>37</v>
      </c>
      <c r="L905" t="s">
        <v>925</v>
      </c>
      <c r="M905" s="1" t="s">
        <v>478</v>
      </c>
      <c r="N905">
        <v>1.22</v>
      </c>
      <c r="O905" s="3">
        <v>6.3E-2</v>
      </c>
      <c r="P905" s="3">
        <v>7.9000000000000001E-2</v>
      </c>
      <c r="Q905" s="3">
        <v>0.63500000000000001</v>
      </c>
      <c r="R905" s="3">
        <v>0.625</v>
      </c>
      <c r="S905" s="3">
        <v>0.56499999999999995</v>
      </c>
      <c r="T905" s="1" t="s">
        <v>80</v>
      </c>
      <c r="U905" s="5">
        <f t="shared" si="178"/>
        <v>5</v>
      </c>
      <c r="V905" s="5">
        <f t="shared" si="179"/>
        <v>8</v>
      </c>
      <c r="W905" s="5">
        <f t="shared" si="174"/>
        <v>5</v>
      </c>
      <c r="X905" s="5">
        <f t="shared" si="175"/>
        <v>8</v>
      </c>
      <c r="Y905" s="3">
        <v>0.54500000000000004</v>
      </c>
      <c r="Z905" s="3">
        <v>0.48299999999999998</v>
      </c>
      <c r="AA905" s="3">
        <v>3.3000000000000002E-2</v>
      </c>
      <c r="AB905" s="3">
        <v>0.436</v>
      </c>
      <c r="AC905" s="3">
        <v>0.57099999999999995</v>
      </c>
      <c r="AD905" s="1" t="s">
        <v>288</v>
      </c>
      <c r="AE905" s="5">
        <f t="shared" si="176"/>
        <v>5</v>
      </c>
      <c r="AF905" s="5">
        <f t="shared" si="177"/>
        <v>12</v>
      </c>
      <c r="AG905">
        <v>123</v>
      </c>
      <c r="AH905">
        <v>4</v>
      </c>
      <c r="AI905">
        <v>5</v>
      </c>
      <c r="AJ905">
        <v>63</v>
      </c>
      <c r="AK905">
        <f t="shared" si="180"/>
        <v>60</v>
      </c>
      <c r="AL905">
        <v>40</v>
      </c>
      <c r="AM905">
        <v>23</v>
      </c>
      <c r="AN905">
        <v>2</v>
      </c>
      <c r="AO905" s="1" t="s">
        <v>308</v>
      </c>
    </row>
    <row r="906" spans="1:41" x14ac:dyDescent="0.35">
      <c r="A906" s="2">
        <v>40119</v>
      </c>
      <c r="B906" t="s">
        <v>1041</v>
      </c>
      <c r="C906">
        <v>3</v>
      </c>
      <c r="D906" t="s">
        <v>35</v>
      </c>
      <c r="E906" t="s">
        <v>61</v>
      </c>
      <c r="F906">
        <v>3</v>
      </c>
      <c r="G906">
        <v>1</v>
      </c>
      <c r="H906">
        <v>1</v>
      </c>
      <c r="I906">
        <v>2</v>
      </c>
      <c r="J906">
        <v>1</v>
      </c>
      <c r="K906" t="s">
        <v>37</v>
      </c>
      <c r="L906" t="s">
        <v>435</v>
      </c>
      <c r="M906" s="1" t="s">
        <v>1166</v>
      </c>
      <c r="N906">
        <v>1.1100000000000001</v>
      </c>
      <c r="O906" s="3">
        <v>6.0999999999999999E-2</v>
      </c>
      <c r="P906" s="3">
        <v>7.0999999999999994E-2</v>
      </c>
      <c r="Q906" s="3">
        <v>0.64300000000000002</v>
      </c>
      <c r="R906" s="3">
        <v>0.71399999999999997</v>
      </c>
      <c r="S906" s="3">
        <v>0.54300000000000004</v>
      </c>
      <c r="T906" s="1" t="s">
        <v>396</v>
      </c>
      <c r="U906" s="5">
        <f t="shared" si="178"/>
        <v>9</v>
      </c>
      <c r="V906" s="5">
        <f t="shared" si="179"/>
        <v>11</v>
      </c>
      <c r="W906" s="5">
        <f t="shared" si="174"/>
        <v>9</v>
      </c>
      <c r="X906" s="5">
        <f t="shared" si="175"/>
        <v>11</v>
      </c>
      <c r="Y906" s="3">
        <v>0.52700000000000002</v>
      </c>
      <c r="Z906" s="3">
        <v>0.38400000000000001</v>
      </c>
      <c r="AA906" s="3">
        <v>0.11600000000000001</v>
      </c>
      <c r="AB906" s="3">
        <v>0.311</v>
      </c>
      <c r="AC906" s="3">
        <v>0.56000000000000005</v>
      </c>
      <c r="AD906" s="1" t="s">
        <v>52</v>
      </c>
      <c r="AE906" s="5">
        <f t="shared" si="176"/>
        <v>4</v>
      </c>
      <c r="AF906" s="5">
        <f t="shared" si="177"/>
        <v>8</v>
      </c>
      <c r="AG906">
        <v>184</v>
      </c>
      <c r="AH906">
        <v>6</v>
      </c>
      <c r="AI906">
        <v>7</v>
      </c>
      <c r="AJ906">
        <v>98</v>
      </c>
      <c r="AK906">
        <f t="shared" si="180"/>
        <v>86</v>
      </c>
      <c r="AL906">
        <v>63</v>
      </c>
      <c r="AM906">
        <v>35</v>
      </c>
      <c r="AN906">
        <v>10</v>
      </c>
      <c r="AO906" s="1" t="s">
        <v>400</v>
      </c>
    </row>
    <row r="907" spans="1:41" x14ac:dyDescent="0.35">
      <c r="A907" s="2">
        <v>40119</v>
      </c>
      <c r="B907" t="s">
        <v>1041</v>
      </c>
      <c r="C907">
        <v>3</v>
      </c>
      <c r="D907" t="s">
        <v>35</v>
      </c>
      <c r="E907" t="s">
        <v>36</v>
      </c>
      <c r="F907">
        <v>3</v>
      </c>
      <c r="G907">
        <v>14</v>
      </c>
      <c r="H907">
        <v>1</v>
      </c>
      <c r="I907">
        <v>2</v>
      </c>
      <c r="J907">
        <v>5</v>
      </c>
      <c r="K907" t="s">
        <v>37</v>
      </c>
      <c r="L907" t="s">
        <v>693</v>
      </c>
      <c r="M907" s="1" t="s">
        <v>1167</v>
      </c>
      <c r="N907">
        <v>1.1100000000000001</v>
      </c>
      <c r="O907" s="3">
        <v>6.7000000000000004E-2</v>
      </c>
      <c r="P907" s="3">
        <v>6.7000000000000004E-2</v>
      </c>
      <c r="Q907" s="3">
        <v>0.55200000000000005</v>
      </c>
      <c r="R907" s="3">
        <v>0.75900000000000001</v>
      </c>
      <c r="S907" s="3">
        <v>0.59599999999999997</v>
      </c>
      <c r="T907" s="1" t="s">
        <v>210</v>
      </c>
      <c r="U907" s="5">
        <f t="shared" si="178"/>
        <v>7</v>
      </c>
      <c r="V907" s="5">
        <f t="shared" si="179"/>
        <v>7</v>
      </c>
      <c r="W907" s="5">
        <f t="shared" si="174"/>
        <v>7</v>
      </c>
      <c r="X907" s="5">
        <f t="shared" si="175"/>
        <v>7</v>
      </c>
      <c r="Y907" s="3">
        <v>0.51700000000000002</v>
      </c>
      <c r="Z907" s="3">
        <v>0.34899999999999998</v>
      </c>
      <c r="AA907" s="3">
        <v>7.4999999999999997E-2</v>
      </c>
      <c r="AB907" s="3">
        <v>0.22600000000000001</v>
      </c>
      <c r="AC907" s="3">
        <v>0.52300000000000002</v>
      </c>
      <c r="AD907" s="1" t="s">
        <v>157</v>
      </c>
      <c r="AE907" s="5">
        <f t="shared" si="176"/>
        <v>3</v>
      </c>
      <c r="AF907" s="5">
        <f t="shared" si="177"/>
        <v>8</v>
      </c>
      <c r="AG907">
        <v>211</v>
      </c>
      <c r="AH907">
        <v>7</v>
      </c>
      <c r="AI907">
        <v>7</v>
      </c>
      <c r="AJ907">
        <v>105</v>
      </c>
      <c r="AK907">
        <f t="shared" si="180"/>
        <v>106</v>
      </c>
      <c r="AL907">
        <v>58</v>
      </c>
      <c r="AM907">
        <v>47</v>
      </c>
      <c r="AN907">
        <v>8</v>
      </c>
      <c r="AO907" s="1" t="s">
        <v>516</v>
      </c>
    </row>
    <row r="908" spans="1:41" x14ac:dyDescent="0.35">
      <c r="A908" s="2">
        <v>40119</v>
      </c>
      <c r="B908" t="s">
        <v>1041</v>
      </c>
      <c r="C908">
        <v>3</v>
      </c>
      <c r="D908" t="s">
        <v>35</v>
      </c>
      <c r="E908" t="s">
        <v>43</v>
      </c>
      <c r="F908">
        <v>3</v>
      </c>
      <c r="G908">
        <v>21</v>
      </c>
      <c r="H908">
        <v>1</v>
      </c>
      <c r="I908">
        <v>2</v>
      </c>
      <c r="J908">
        <v>6</v>
      </c>
      <c r="K908" t="s">
        <v>37</v>
      </c>
      <c r="L908" t="s">
        <v>160</v>
      </c>
      <c r="M908" s="1" t="s">
        <v>1168</v>
      </c>
      <c r="N908">
        <v>1.26</v>
      </c>
      <c r="O908" s="3">
        <v>0.06</v>
      </c>
      <c r="P908" s="3">
        <v>1.2E-2</v>
      </c>
      <c r="Q908" s="3">
        <v>0.60699999999999998</v>
      </c>
      <c r="R908" s="3">
        <v>0.86299999999999999</v>
      </c>
      <c r="S908" s="3">
        <v>0.51500000000000001</v>
      </c>
      <c r="T908" s="1" t="s">
        <v>136</v>
      </c>
      <c r="U908" s="5">
        <f t="shared" si="178"/>
        <v>4</v>
      </c>
      <c r="V908" s="5">
        <f t="shared" si="179"/>
        <v>6</v>
      </c>
      <c r="W908" s="5">
        <f t="shared" si="174"/>
        <v>4</v>
      </c>
      <c r="X908" s="5">
        <f t="shared" si="175"/>
        <v>6</v>
      </c>
      <c r="Y908" s="3">
        <v>0.52200000000000002</v>
      </c>
      <c r="Z908" s="3">
        <v>0.34399999999999997</v>
      </c>
      <c r="AA908" s="3">
        <v>0.13500000000000001</v>
      </c>
      <c r="AB908" s="3">
        <v>0.27900000000000003</v>
      </c>
      <c r="AC908" s="3">
        <v>0.45700000000000002</v>
      </c>
      <c r="AD908" s="1" t="s">
        <v>399</v>
      </c>
      <c r="AE908" s="5">
        <f t="shared" si="176"/>
        <v>3</v>
      </c>
      <c r="AF908" s="5">
        <f t="shared" si="177"/>
        <v>9</v>
      </c>
      <c r="AG908">
        <v>180</v>
      </c>
      <c r="AH908">
        <v>5</v>
      </c>
      <c r="AI908">
        <v>1</v>
      </c>
      <c r="AJ908">
        <v>84</v>
      </c>
      <c r="AK908">
        <f t="shared" si="180"/>
        <v>96</v>
      </c>
      <c r="AL908">
        <v>51</v>
      </c>
      <c r="AM908">
        <v>33</v>
      </c>
      <c r="AN908">
        <v>13</v>
      </c>
      <c r="AO908" s="1" t="s">
        <v>42</v>
      </c>
    </row>
    <row r="909" spans="1:41" x14ac:dyDescent="0.35">
      <c r="A909" s="2">
        <v>40119</v>
      </c>
      <c r="B909" t="s">
        <v>1041</v>
      </c>
      <c r="C909">
        <v>3</v>
      </c>
      <c r="D909" t="s">
        <v>35</v>
      </c>
      <c r="E909" t="s">
        <v>49</v>
      </c>
      <c r="F909">
        <v>3</v>
      </c>
      <c r="G909">
        <v>59</v>
      </c>
      <c r="H909">
        <v>1</v>
      </c>
      <c r="I909">
        <v>2</v>
      </c>
      <c r="K909" t="s">
        <v>37</v>
      </c>
      <c r="L909" t="s">
        <v>1169</v>
      </c>
      <c r="M909" s="1" t="s">
        <v>1170</v>
      </c>
      <c r="N909">
        <v>2.2000000000000002</v>
      </c>
      <c r="O909" s="3">
        <v>8.5000000000000006E-2</v>
      </c>
      <c r="P909" s="3">
        <v>2.1000000000000001E-2</v>
      </c>
      <c r="Q909" s="3">
        <v>0.63800000000000001</v>
      </c>
      <c r="R909" s="3">
        <v>0.7</v>
      </c>
      <c r="S909" s="3">
        <v>0.64700000000000002</v>
      </c>
      <c r="T909" s="1" t="s">
        <v>179</v>
      </c>
      <c r="U909" s="5">
        <f t="shared" si="178"/>
        <v>3</v>
      </c>
      <c r="V909" s="5">
        <f t="shared" si="179"/>
        <v>3</v>
      </c>
      <c r="W909" s="5">
        <f t="shared" si="174"/>
        <v>3</v>
      </c>
      <c r="X909" s="5">
        <f t="shared" si="175"/>
        <v>3</v>
      </c>
      <c r="Y909" s="3">
        <v>0.69</v>
      </c>
      <c r="Z909" s="3">
        <v>0.70299999999999996</v>
      </c>
      <c r="AA909" s="3">
        <v>5.3999999999999999E-2</v>
      </c>
      <c r="AB909" s="3">
        <v>0.61899999999999999</v>
      </c>
      <c r="AC909" s="3">
        <v>0.81299999999999994</v>
      </c>
      <c r="AD909" s="1" t="s">
        <v>250</v>
      </c>
      <c r="AE909" s="5">
        <f t="shared" si="176"/>
        <v>6</v>
      </c>
      <c r="AF909" s="5">
        <f t="shared" si="177"/>
        <v>9</v>
      </c>
      <c r="AG909">
        <v>84</v>
      </c>
      <c r="AH909">
        <v>4</v>
      </c>
      <c r="AI909">
        <v>1</v>
      </c>
      <c r="AJ909">
        <v>47</v>
      </c>
      <c r="AK909">
        <f t="shared" si="180"/>
        <v>37</v>
      </c>
      <c r="AL909">
        <v>30</v>
      </c>
      <c r="AM909">
        <v>17</v>
      </c>
      <c r="AN909">
        <v>2</v>
      </c>
      <c r="AO909" s="1" t="s">
        <v>567</v>
      </c>
    </row>
    <row r="910" spans="1:41" x14ac:dyDescent="0.35">
      <c r="A910" s="2">
        <v>40119</v>
      </c>
      <c r="B910" t="s">
        <v>1041</v>
      </c>
      <c r="C910">
        <v>3</v>
      </c>
      <c r="D910" t="s">
        <v>35</v>
      </c>
      <c r="E910" t="s">
        <v>54</v>
      </c>
      <c r="F910">
        <v>3</v>
      </c>
      <c r="G910">
        <v>33</v>
      </c>
      <c r="H910">
        <v>1</v>
      </c>
      <c r="I910">
        <v>2</v>
      </c>
      <c r="K910" t="s">
        <v>37</v>
      </c>
      <c r="L910" t="s">
        <v>1171</v>
      </c>
      <c r="M910" s="1" t="s">
        <v>478</v>
      </c>
      <c r="N910">
        <v>1.45</v>
      </c>
      <c r="O910" s="3">
        <v>0.159</v>
      </c>
      <c r="P910" s="3">
        <v>3.2000000000000001E-2</v>
      </c>
      <c r="Q910" s="3">
        <v>0.65100000000000002</v>
      </c>
      <c r="R910" s="3">
        <v>0.80500000000000005</v>
      </c>
      <c r="S910" s="3">
        <v>0.5</v>
      </c>
      <c r="T910" s="1" t="s">
        <v>122</v>
      </c>
      <c r="U910" s="5">
        <f t="shared" si="178"/>
        <v>3</v>
      </c>
      <c r="V910" s="5">
        <f t="shared" si="179"/>
        <v>4</v>
      </c>
      <c r="W910" s="5">
        <f t="shared" si="174"/>
        <v>3</v>
      </c>
      <c r="X910" s="5">
        <f t="shared" si="175"/>
        <v>4</v>
      </c>
      <c r="Y910" s="3">
        <v>0.56699999999999995</v>
      </c>
      <c r="Z910" s="3">
        <v>0.438</v>
      </c>
      <c r="AA910" s="3">
        <v>9.4E-2</v>
      </c>
      <c r="AB910" s="3">
        <v>0.23699999999999999</v>
      </c>
      <c r="AC910" s="3">
        <v>0.73099999999999998</v>
      </c>
      <c r="AD910" s="1" t="s">
        <v>157</v>
      </c>
      <c r="AE910" s="5">
        <f t="shared" si="176"/>
        <v>3</v>
      </c>
      <c r="AF910" s="5">
        <f t="shared" si="177"/>
        <v>8</v>
      </c>
      <c r="AG910">
        <v>127</v>
      </c>
      <c r="AH910">
        <v>10</v>
      </c>
      <c r="AI910">
        <v>2</v>
      </c>
      <c r="AJ910">
        <v>63</v>
      </c>
      <c r="AK910">
        <f t="shared" si="180"/>
        <v>64</v>
      </c>
      <c r="AL910">
        <v>41</v>
      </c>
      <c r="AM910">
        <v>22</v>
      </c>
      <c r="AN910">
        <v>6</v>
      </c>
      <c r="AO910" s="1" t="s">
        <v>53</v>
      </c>
    </row>
    <row r="911" spans="1:41" x14ac:dyDescent="0.35">
      <c r="A911" s="2">
        <v>40097</v>
      </c>
      <c r="B911" t="s">
        <v>467</v>
      </c>
      <c r="C911">
        <v>3</v>
      </c>
      <c r="D911" t="s">
        <v>35</v>
      </c>
      <c r="E911" t="s">
        <v>36</v>
      </c>
      <c r="F911">
        <v>4</v>
      </c>
      <c r="G911">
        <v>8</v>
      </c>
      <c r="H911">
        <v>0</v>
      </c>
      <c r="I911">
        <v>2</v>
      </c>
      <c r="J911">
        <v>6</v>
      </c>
      <c r="K911" t="s">
        <v>993</v>
      </c>
      <c r="L911" t="s">
        <v>37</v>
      </c>
      <c r="M911" s="1" t="s">
        <v>1172</v>
      </c>
      <c r="N911">
        <v>0.88</v>
      </c>
      <c r="O911" s="3">
        <v>4.2000000000000003E-2</v>
      </c>
      <c r="P911" s="3">
        <v>1.7000000000000001E-2</v>
      </c>
      <c r="Q911" s="3">
        <v>0.64200000000000002</v>
      </c>
      <c r="R911" s="3">
        <v>0.64900000000000002</v>
      </c>
      <c r="S911" s="3">
        <v>0.60499999999999998</v>
      </c>
      <c r="T911" s="1" t="s">
        <v>311</v>
      </c>
      <c r="U911" s="5">
        <f t="shared" si="178"/>
        <v>8</v>
      </c>
      <c r="V911" s="5">
        <f t="shared" si="179"/>
        <v>9</v>
      </c>
      <c r="W911" s="5">
        <f t="shared" si="174"/>
        <v>8</v>
      </c>
      <c r="X911" s="5">
        <f t="shared" si="175"/>
        <v>9</v>
      </c>
      <c r="Y911" s="3">
        <v>0.49299999999999999</v>
      </c>
      <c r="Z911" s="3">
        <v>0.32300000000000001</v>
      </c>
      <c r="AA911" s="3">
        <v>5.0999999999999997E-2</v>
      </c>
      <c r="AB911" s="3">
        <v>0.25800000000000001</v>
      </c>
      <c r="AC911" s="3">
        <v>0.45500000000000002</v>
      </c>
      <c r="AD911" s="1" t="s">
        <v>796</v>
      </c>
      <c r="AE911" s="5">
        <f t="shared" si="176"/>
        <v>1</v>
      </c>
      <c r="AF911" s="5">
        <f t="shared" si="177"/>
        <v>7</v>
      </c>
      <c r="AG911">
        <v>219</v>
      </c>
      <c r="AH911">
        <v>5</v>
      </c>
      <c r="AI911">
        <v>2</v>
      </c>
      <c r="AJ911">
        <v>120</v>
      </c>
      <c r="AK911">
        <f t="shared" si="180"/>
        <v>99</v>
      </c>
      <c r="AL911">
        <v>77</v>
      </c>
      <c r="AM911">
        <v>43</v>
      </c>
      <c r="AN911">
        <v>5</v>
      </c>
      <c r="AO911" s="1" t="s">
        <v>726</v>
      </c>
    </row>
    <row r="912" spans="1:41" x14ac:dyDescent="0.35">
      <c r="A912" s="2">
        <v>40097</v>
      </c>
      <c r="B912" t="s">
        <v>467</v>
      </c>
      <c r="C912">
        <v>3</v>
      </c>
      <c r="D912" t="s">
        <v>35</v>
      </c>
      <c r="E912" t="s">
        <v>43</v>
      </c>
      <c r="F912">
        <v>4</v>
      </c>
      <c r="G912">
        <v>10</v>
      </c>
      <c r="H912">
        <v>1</v>
      </c>
      <c r="I912">
        <v>2</v>
      </c>
      <c r="J912">
        <v>8</v>
      </c>
      <c r="K912" t="s">
        <v>37</v>
      </c>
      <c r="L912" t="s">
        <v>675</v>
      </c>
      <c r="M912" s="1" t="s">
        <v>1173</v>
      </c>
      <c r="N912">
        <v>1.07</v>
      </c>
      <c r="O912" s="3">
        <v>1.2E-2</v>
      </c>
      <c r="P912" s="3">
        <v>0.06</v>
      </c>
      <c r="Q912" s="3">
        <v>0.61899999999999999</v>
      </c>
      <c r="R912" s="3">
        <v>0.61499999999999999</v>
      </c>
      <c r="S912" s="3">
        <v>0.438</v>
      </c>
      <c r="T912" s="1" t="s">
        <v>154</v>
      </c>
      <c r="U912" s="5">
        <f t="shared" si="178"/>
        <v>4</v>
      </c>
      <c r="V912" s="5">
        <f t="shared" si="179"/>
        <v>9</v>
      </c>
      <c r="W912" s="5">
        <f t="shared" si="174"/>
        <v>4</v>
      </c>
      <c r="X912" s="5">
        <f t="shared" si="175"/>
        <v>9</v>
      </c>
      <c r="Y912" s="3">
        <v>0.51400000000000001</v>
      </c>
      <c r="Z912" s="3">
        <v>0.48499999999999999</v>
      </c>
      <c r="AA912" s="3">
        <v>4.1000000000000002E-2</v>
      </c>
      <c r="AB912" s="3">
        <v>0.39200000000000002</v>
      </c>
      <c r="AC912" s="3">
        <v>0.58699999999999997</v>
      </c>
      <c r="AD912" s="1" t="s">
        <v>127</v>
      </c>
      <c r="AE912" s="5">
        <f t="shared" si="176"/>
        <v>6</v>
      </c>
      <c r="AF912" s="5">
        <f t="shared" si="177"/>
        <v>14</v>
      </c>
      <c r="AG912">
        <v>181</v>
      </c>
      <c r="AH912">
        <v>1</v>
      </c>
      <c r="AI912">
        <v>5</v>
      </c>
      <c r="AJ912">
        <v>84</v>
      </c>
      <c r="AK912">
        <f t="shared" si="180"/>
        <v>97</v>
      </c>
      <c r="AL912">
        <v>52</v>
      </c>
      <c r="AM912">
        <v>32</v>
      </c>
      <c r="AN912">
        <v>4</v>
      </c>
      <c r="AO912" s="1" t="s">
        <v>737</v>
      </c>
    </row>
    <row r="913" spans="1:41" x14ac:dyDescent="0.35">
      <c r="A913" s="2">
        <v>40097</v>
      </c>
      <c r="B913" t="s">
        <v>467</v>
      </c>
      <c r="C913">
        <v>3</v>
      </c>
      <c r="D913" t="s">
        <v>35</v>
      </c>
      <c r="E913" t="s">
        <v>49</v>
      </c>
      <c r="F913">
        <v>4</v>
      </c>
      <c r="G913">
        <v>99</v>
      </c>
      <c r="H913">
        <v>1</v>
      </c>
      <c r="I913">
        <v>2</v>
      </c>
      <c r="J913" t="s">
        <v>203</v>
      </c>
      <c r="K913" t="s">
        <v>37</v>
      </c>
      <c r="L913" t="s">
        <v>1174</v>
      </c>
      <c r="M913" s="1" t="s">
        <v>212</v>
      </c>
      <c r="N913">
        <v>1.63</v>
      </c>
      <c r="O913" s="3">
        <v>0.104</v>
      </c>
      <c r="P913" s="3">
        <v>6.3E-2</v>
      </c>
      <c r="Q913" s="3">
        <v>0.60399999999999998</v>
      </c>
      <c r="R913" s="3">
        <v>0.75900000000000001</v>
      </c>
      <c r="S913" s="3">
        <v>0.63200000000000001</v>
      </c>
      <c r="T913" s="1" t="s">
        <v>46</v>
      </c>
      <c r="U913" s="5">
        <f t="shared" si="178"/>
        <v>0</v>
      </c>
      <c r="V913" s="5">
        <f t="shared" si="179"/>
        <v>1</v>
      </c>
      <c r="W913" s="5">
        <f t="shared" si="174"/>
        <v>0</v>
      </c>
      <c r="X913" s="5">
        <f t="shared" si="175"/>
        <v>1</v>
      </c>
      <c r="Y913" s="3">
        <v>0.57699999999999996</v>
      </c>
      <c r="Z913" s="3">
        <v>0.47599999999999998</v>
      </c>
      <c r="AA913" s="3">
        <v>0</v>
      </c>
      <c r="AB913" s="3">
        <v>0.375</v>
      </c>
      <c r="AC913" s="3">
        <v>0.58099999999999996</v>
      </c>
      <c r="AD913" s="1" t="s">
        <v>154</v>
      </c>
      <c r="AE913" s="5">
        <f t="shared" si="176"/>
        <v>4</v>
      </c>
      <c r="AF913" s="5">
        <f t="shared" si="177"/>
        <v>9</v>
      </c>
      <c r="AG913">
        <v>111</v>
      </c>
      <c r="AH913">
        <v>5</v>
      </c>
      <c r="AI913">
        <v>3</v>
      </c>
      <c r="AJ913">
        <v>48</v>
      </c>
      <c r="AK913">
        <f t="shared" si="180"/>
        <v>63</v>
      </c>
      <c r="AL913">
        <v>29</v>
      </c>
      <c r="AM913">
        <v>19</v>
      </c>
      <c r="AN913">
        <v>0</v>
      </c>
      <c r="AO913" s="1" t="s">
        <v>409</v>
      </c>
    </row>
    <row r="914" spans="1:41" x14ac:dyDescent="0.35">
      <c r="A914" s="2">
        <v>40097</v>
      </c>
      <c r="B914" t="s">
        <v>467</v>
      </c>
      <c r="C914">
        <v>3</v>
      </c>
      <c r="D914" t="s">
        <v>35</v>
      </c>
      <c r="E914" t="s">
        <v>54</v>
      </c>
      <c r="F914">
        <v>4</v>
      </c>
      <c r="G914">
        <v>66</v>
      </c>
      <c r="H914">
        <v>1</v>
      </c>
      <c r="I914">
        <v>2</v>
      </c>
      <c r="J914" t="s">
        <v>203</v>
      </c>
      <c r="K914" t="s">
        <v>37</v>
      </c>
      <c r="L914" t="s">
        <v>703</v>
      </c>
      <c r="M914" s="1" t="s">
        <v>74</v>
      </c>
      <c r="N914">
        <v>1.69</v>
      </c>
      <c r="O914" s="3">
        <v>0.06</v>
      </c>
      <c r="P914" s="3">
        <v>0.02</v>
      </c>
      <c r="Q914" s="3">
        <v>0.57999999999999996</v>
      </c>
      <c r="R914" s="3">
        <v>0.82799999999999996</v>
      </c>
      <c r="S914" s="3">
        <v>0.47599999999999998</v>
      </c>
      <c r="T914" s="1" t="s">
        <v>122</v>
      </c>
      <c r="U914" s="5">
        <f t="shared" si="178"/>
        <v>3</v>
      </c>
      <c r="V914" s="5">
        <f t="shared" si="179"/>
        <v>4</v>
      </c>
      <c r="W914" s="5">
        <f t="shared" si="174"/>
        <v>3</v>
      </c>
      <c r="X914" s="5">
        <f t="shared" si="175"/>
        <v>4</v>
      </c>
      <c r="Y914" s="3">
        <v>0.61</v>
      </c>
      <c r="Z914" s="3">
        <v>0.54</v>
      </c>
      <c r="AA914" s="3">
        <v>0.04</v>
      </c>
      <c r="AB914" s="3">
        <v>0.46200000000000002</v>
      </c>
      <c r="AC914" s="3">
        <v>0.81799999999999995</v>
      </c>
      <c r="AD914" s="1" t="s">
        <v>162</v>
      </c>
      <c r="AE914" s="5">
        <f t="shared" si="176"/>
        <v>5</v>
      </c>
      <c r="AF914" s="5">
        <f t="shared" si="177"/>
        <v>7</v>
      </c>
      <c r="AG914">
        <v>100</v>
      </c>
      <c r="AH914">
        <v>3</v>
      </c>
      <c r="AI914">
        <v>1</v>
      </c>
      <c r="AJ914">
        <v>50</v>
      </c>
      <c r="AK914">
        <f t="shared" si="180"/>
        <v>50</v>
      </c>
      <c r="AL914">
        <v>29</v>
      </c>
      <c r="AM914">
        <v>21</v>
      </c>
      <c r="AN914">
        <v>2</v>
      </c>
      <c r="AO914" s="1" t="s">
        <v>337</v>
      </c>
    </row>
    <row r="915" spans="1:41" x14ac:dyDescent="0.35">
      <c r="A915" s="2">
        <v>40091</v>
      </c>
      <c r="B915" t="s">
        <v>773</v>
      </c>
      <c r="C915">
        <v>3</v>
      </c>
      <c r="D915" t="s">
        <v>35</v>
      </c>
      <c r="E915" t="s">
        <v>61</v>
      </c>
      <c r="F915">
        <v>4</v>
      </c>
      <c r="G915">
        <v>15</v>
      </c>
      <c r="H915">
        <v>1</v>
      </c>
      <c r="I915">
        <v>2</v>
      </c>
      <c r="J915">
        <v>8</v>
      </c>
      <c r="K915" t="s">
        <v>37</v>
      </c>
      <c r="L915" t="s">
        <v>83</v>
      </c>
      <c r="M915" s="1" t="s">
        <v>326</v>
      </c>
      <c r="N915">
        <v>1.2</v>
      </c>
      <c r="O915" s="3">
        <v>2.7E-2</v>
      </c>
      <c r="P915" s="3">
        <v>1.4E-2</v>
      </c>
      <c r="Q915" s="3">
        <v>0.67600000000000005</v>
      </c>
      <c r="R915" s="3">
        <v>0.66</v>
      </c>
      <c r="S915" s="3">
        <v>0.45800000000000002</v>
      </c>
      <c r="T915" s="1" t="s">
        <v>258</v>
      </c>
      <c r="U915" s="5">
        <f t="shared" si="178"/>
        <v>8</v>
      </c>
      <c r="V915" s="5">
        <f t="shared" si="179"/>
        <v>11</v>
      </c>
      <c r="W915" s="5">
        <f t="shared" si="174"/>
        <v>8</v>
      </c>
      <c r="X915" s="5">
        <f t="shared" si="175"/>
        <v>11</v>
      </c>
      <c r="Y915" s="3">
        <v>0.54300000000000004</v>
      </c>
      <c r="Z915" s="3">
        <v>0.48499999999999999</v>
      </c>
      <c r="AA915" s="3">
        <v>1.4999999999999999E-2</v>
      </c>
      <c r="AB915" s="3">
        <v>0.39</v>
      </c>
      <c r="AC915" s="3">
        <v>0.64</v>
      </c>
      <c r="AD915" s="1" t="s">
        <v>117</v>
      </c>
      <c r="AE915" s="5">
        <f t="shared" si="176"/>
        <v>5</v>
      </c>
      <c r="AF915" s="5">
        <f t="shared" si="177"/>
        <v>9</v>
      </c>
      <c r="AG915">
        <v>140</v>
      </c>
      <c r="AH915">
        <v>2</v>
      </c>
      <c r="AI915">
        <v>1</v>
      </c>
      <c r="AJ915">
        <v>74</v>
      </c>
      <c r="AK915">
        <f t="shared" si="180"/>
        <v>66</v>
      </c>
      <c r="AL915">
        <v>50</v>
      </c>
      <c r="AM915">
        <v>24</v>
      </c>
      <c r="AN915">
        <v>1</v>
      </c>
      <c r="AO915" s="1" t="s">
        <v>900</v>
      </c>
    </row>
    <row r="916" spans="1:41" x14ac:dyDescent="0.35">
      <c r="A916" s="2">
        <v>40091</v>
      </c>
      <c r="B916" t="s">
        <v>773</v>
      </c>
      <c r="C916">
        <v>3</v>
      </c>
      <c r="D916" t="s">
        <v>35</v>
      </c>
      <c r="E916" t="s">
        <v>36</v>
      </c>
      <c r="F916">
        <v>4</v>
      </c>
      <c r="G916">
        <v>11</v>
      </c>
      <c r="H916">
        <v>1</v>
      </c>
      <c r="I916">
        <v>2</v>
      </c>
      <c r="J916">
        <v>6</v>
      </c>
      <c r="K916" t="s">
        <v>37</v>
      </c>
      <c r="L916" t="s">
        <v>1080</v>
      </c>
      <c r="M916" s="1" t="s">
        <v>209</v>
      </c>
      <c r="N916">
        <v>1.68</v>
      </c>
      <c r="O916" s="3">
        <v>0.12</v>
      </c>
      <c r="P916" s="3">
        <v>0.04</v>
      </c>
      <c r="Q916" s="3">
        <v>0.6</v>
      </c>
      <c r="R916" s="3">
        <v>0.8</v>
      </c>
      <c r="S916" s="3">
        <v>0.6</v>
      </c>
      <c r="T916" s="1" t="s">
        <v>70</v>
      </c>
      <c r="U916" s="5">
        <f t="shared" si="178"/>
        <v>1</v>
      </c>
      <c r="V916" s="5">
        <f t="shared" si="179"/>
        <v>2</v>
      </c>
      <c r="W916" s="5">
        <f t="shared" si="174"/>
        <v>1</v>
      </c>
      <c r="X916" s="5">
        <f t="shared" si="175"/>
        <v>2</v>
      </c>
      <c r="Y916" s="3">
        <v>0.57799999999999996</v>
      </c>
      <c r="Z916" s="3">
        <v>0.47</v>
      </c>
      <c r="AA916" s="3">
        <v>6.0999999999999999E-2</v>
      </c>
      <c r="AB916" s="3">
        <v>0.36099999999999999</v>
      </c>
      <c r="AC916" s="3">
        <v>0.6</v>
      </c>
      <c r="AD916" s="1" t="s">
        <v>95</v>
      </c>
      <c r="AE916" s="5">
        <f t="shared" si="176"/>
        <v>4</v>
      </c>
      <c r="AF916" s="5">
        <f t="shared" si="177"/>
        <v>12</v>
      </c>
      <c r="AG916">
        <v>116</v>
      </c>
      <c r="AH916">
        <v>6</v>
      </c>
      <c r="AI916">
        <v>2</v>
      </c>
      <c r="AJ916">
        <v>50</v>
      </c>
      <c r="AK916">
        <f t="shared" si="180"/>
        <v>66</v>
      </c>
      <c r="AL916">
        <v>30</v>
      </c>
      <c r="AM916">
        <v>20</v>
      </c>
      <c r="AN916">
        <v>4</v>
      </c>
      <c r="AO916" s="1" t="s">
        <v>173</v>
      </c>
    </row>
    <row r="917" spans="1:41" x14ac:dyDescent="0.35">
      <c r="A917" s="2">
        <v>40091</v>
      </c>
      <c r="B917" t="s">
        <v>773</v>
      </c>
      <c r="C917">
        <v>3</v>
      </c>
      <c r="D917" t="s">
        <v>35</v>
      </c>
      <c r="E917" t="s">
        <v>43</v>
      </c>
      <c r="F917">
        <v>4</v>
      </c>
      <c r="G917">
        <v>9</v>
      </c>
      <c r="H917">
        <v>1</v>
      </c>
      <c r="I917">
        <v>2</v>
      </c>
      <c r="J917">
        <v>5</v>
      </c>
      <c r="K917" t="s">
        <v>37</v>
      </c>
      <c r="L917" t="s">
        <v>609</v>
      </c>
      <c r="M917" s="1" t="s">
        <v>1175</v>
      </c>
      <c r="N917">
        <v>1.08</v>
      </c>
      <c r="O917" s="3">
        <v>3.7999999999999999E-2</v>
      </c>
      <c r="P917" s="3">
        <v>6.3E-2</v>
      </c>
      <c r="Q917" s="3">
        <v>0.63700000000000001</v>
      </c>
      <c r="R917" s="3">
        <v>0.64700000000000002</v>
      </c>
      <c r="S917" s="3">
        <v>0.48299999999999998</v>
      </c>
      <c r="T917" s="1" t="s">
        <v>186</v>
      </c>
      <c r="U917" s="5">
        <f t="shared" si="178"/>
        <v>4</v>
      </c>
      <c r="V917" s="5">
        <f t="shared" si="179"/>
        <v>7</v>
      </c>
      <c r="W917" s="5">
        <f t="shared" si="174"/>
        <v>4</v>
      </c>
      <c r="X917" s="5">
        <f t="shared" si="175"/>
        <v>7</v>
      </c>
      <c r="Y917" s="3">
        <v>0.51500000000000001</v>
      </c>
      <c r="Z917" s="3">
        <v>0.44700000000000001</v>
      </c>
      <c r="AA917" s="3">
        <v>7.0999999999999994E-2</v>
      </c>
      <c r="AB917" s="3">
        <v>0.375</v>
      </c>
      <c r="AC917" s="3">
        <v>0.58599999999999997</v>
      </c>
      <c r="AD917" s="1" t="s">
        <v>200</v>
      </c>
      <c r="AE917" s="5">
        <f t="shared" si="176"/>
        <v>4</v>
      </c>
      <c r="AF917" s="5">
        <f t="shared" si="177"/>
        <v>11</v>
      </c>
      <c r="AG917">
        <v>165</v>
      </c>
      <c r="AH917">
        <v>3</v>
      </c>
      <c r="AI917">
        <v>5</v>
      </c>
      <c r="AJ917">
        <v>80</v>
      </c>
      <c r="AK917">
        <f t="shared" si="180"/>
        <v>85</v>
      </c>
      <c r="AL917">
        <v>51</v>
      </c>
      <c r="AM917">
        <v>29</v>
      </c>
      <c r="AN917">
        <v>6</v>
      </c>
      <c r="AO917" s="1" t="s">
        <v>666</v>
      </c>
    </row>
    <row r="918" spans="1:41" x14ac:dyDescent="0.35">
      <c r="A918" s="2">
        <v>40091</v>
      </c>
      <c r="B918" t="s">
        <v>773</v>
      </c>
      <c r="C918">
        <v>3</v>
      </c>
      <c r="D918" t="s">
        <v>35</v>
      </c>
      <c r="E918" t="s">
        <v>49</v>
      </c>
      <c r="F918">
        <v>4</v>
      </c>
      <c r="G918">
        <v>28</v>
      </c>
      <c r="H918">
        <v>1</v>
      </c>
      <c r="I918">
        <v>2</v>
      </c>
      <c r="K918" t="s">
        <v>37</v>
      </c>
      <c r="L918" t="s">
        <v>964</v>
      </c>
      <c r="M918" s="1" t="s">
        <v>519</v>
      </c>
      <c r="N918">
        <v>1.94</v>
      </c>
      <c r="O918" s="3">
        <v>2.1000000000000001E-2</v>
      </c>
      <c r="P918" s="3">
        <v>2.1000000000000001E-2</v>
      </c>
      <c r="Q918" s="3">
        <v>0.48899999999999999</v>
      </c>
      <c r="R918" s="3">
        <v>0.69599999999999995</v>
      </c>
      <c r="S918" s="3">
        <v>0.75</v>
      </c>
      <c r="T918" s="1" t="s">
        <v>57</v>
      </c>
      <c r="U918" s="5">
        <f t="shared" si="178"/>
        <v>0</v>
      </c>
      <c r="V918" s="5">
        <f t="shared" si="179"/>
        <v>0</v>
      </c>
      <c r="W918" s="5">
        <f t="shared" si="174"/>
        <v>0</v>
      </c>
      <c r="X918" s="5">
        <f t="shared" si="175"/>
        <v>0</v>
      </c>
      <c r="Y918" s="3">
        <v>0.63600000000000001</v>
      </c>
      <c r="Z918" s="3">
        <v>0.53700000000000003</v>
      </c>
      <c r="AA918" s="3">
        <v>7.2999999999999995E-2</v>
      </c>
      <c r="AB918" s="3">
        <v>0.36399999999999999</v>
      </c>
      <c r="AC918" s="3">
        <v>0.73699999999999999</v>
      </c>
      <c r="AD918" s="1" t="s">
        <v>186</v>
      </c>
      <c r="AE918" s="5">
        <f t="shared" si="176"/>
        <v>4</v>
      </c>
      <c r="AF918" s="5">
        <f t="shared" si="177"/>
        <v>7</v>
      </c>
      <c r="AG918">
        <v>88</v>
      </c>
      <c r="AH918">
        <v>1</v>
      </c>
      <c r="AI918">
        <v>1</v>
      </c>
      <c r="AJ918">
        <v>47</v>
      </c>
      <c r="AK918">
        <f t="shared" si="180"/>
        <v>41</v>
      </c>
      <c r="AL918">
        <v>23</v>
      </c>
      <c r="AM918">
        <v>24</v>
      </c>
      <c r="AN918">
        <v>3</v>
      </c>
      <c r="AO918" s="1" t="s">
        <v>81</v>
      </c>
    </row>
    <row r="919" spans="1:41" x14ac:dyDescent="0.35">
      <c r="A919" s="2">
        <v>40091</v>
      </c>
      <c r="B919" t="s">
        <v>773</v>
      </c>
      <c r="C919">
        <v>3</v>
      </c>
      <c r="D919" t="s">
        <v>35</v>
      </c>
      <c r="E919" t="s">
        <v>54</v>
      </c>
      <c r="F919">
        <v>4</v>
      </c>
      <c r="G919">
        <v>27</v>
      </c>
      <c r="H919">
        <v>1</v>
      </c>
      <c r="I919">
        <v>2</v>
      </c>
      <c r="K919" t="s">
        <v>37</v>
      </c>
      <c r="L919" t="s">
        <v>883</v>
      </c>
      <c r="M919" s="1" t="s">
        <v>478</v>
      </c>
      <c r="N919">
        <v>1.39</v>
      </c>
      <c r="O919" s="3">
        <v>0.161</v>
      </c>
      <c r="P919" s="3">
        <v>4.8000000000000001E-2</v>
      </c>
      <c r="Q919" s="3">
        <v>0.67700000000000005</v>
      </c>
      <c r="R919" s="3">
        <v>0.69</v>
      </c>
      <c r="S919" s="3">
        <v>0.5</v>
      </c>
      <c r="T919" s="1" t="s">
        <v>186</v>
      </c>
      <c r="U919" s="5">
        <f t="shared" si="178"/>
        <v>4</v>
      </c>
      <c r="V919" s="5">
        <f t="shared" si="179"/>
        <v>7</v>
      </c>
      <c r="W919" s="5">
        <f t="shared" si="174"/>
        <v>4</v>
      </c>
      <c r="X919" s="5">
        <f t="shared" si="175"/>
        <v>7</v>
      </c>
      <c r="Y919" s="3">
        <v>0.57499999999999996</v>
      </c>
      <c r="Z919" s="3">
        <v>0.51700000000000002</v>
      </c>
      <c r="AA919" s="3">
        <v>0</v>
      </c>
      <c r="AB919" s="3">
        <v>0.39400000000000002</v>
      </c>
      <c r="AC919" s="3">
        <v>0.68</v>
      </c>
      <c r="AD919" s="1" t="s">
        <v>117</v>
      </c>
      <c r="AE919" s="5">
        <f t="shared" si="176"/>
        <v>5</v>
      </c>
      <c r="AF919" s="5">
        <f t="shared" si="177"/>
        <v>9</v>
      </c>
      <c r="AG919">
        <v>120</v>
      </c>
      <c r="AH919">
        <v>10</v>
      </c>
      <c r="AI919">
        <v>3</v>
      </c>
      <c r="AJ919">
        <v>62</v>
      </c>
      <c r="AK919">
        <f t="shared" si="180"/>
        <v>58</v>
      </c>
      <c r="AL919">
        <v>42</v>
      </c>
      <c r="AM919">
        <v>20</v>
      </c>
      <c r="AN919">
        <v>0</v>
      </c>
      <c r="AO919" s="1" t="s">
        <v>474</v>
      </c>
    </row>
    <row r="920" spans="1:41" x14ac:dyDescent="0.35">
      <c r="A920" s="2">
        <v>40056</v>
      </c>
      <c r="B920" t="s">
        <v>245</v>
      </c>
      <c r="C920">
        <v>5</v>
      </c>
      <c r="D920" t="s">
        <v>35</v>
      </c>
      <c r="E920" t="s">
        <v>36</v>
      </c>
      <c r="F920">
        <v>4</v>
      </c>
      <c r="G920">
        <v>1</v>
      </c>
      <c r="H920">
        <v>0</v>
      </c>
      <c r="I920">
        <v>4</v>
      </c>
      <c r="J920">
        <v>1</v>
      </c>
      <c r="K920" t="s">
        <v>435</v>
      </c>
      <c r="L920" t="s">
        <v>37</v>
      </c>
      <c r="M920" s="1" t="s">
        <v>281</v>
      </c>
      <c r="N920">
        <v>0.8</v>
      </c>
      <c r="O920" s="3">
        <v>5.1999999999999998E-2</v>
      </c>
      <c r="P920" s="3">
        <v>3.5000000000000003E-2</v>
      </c>
      <c r="Q920" s="3">
        <v>0.67800000000000005</v>
      </c>
      <c r="R920" s="3">
        <v>0.67900000000000005</v>
      </c>
      <c r="S920" s="3">
        <v>0.54100000000000004</v>
      </c>
      <c r="T920" s="1" t="s">
        <v>237</v>
      </c>
      <c r="U920" s="5">
        <f t="shared" si="178"/>
        <v>7</v>
      </c>
      <c r="V920" s="5">
        <f t="shared" si="179"/>
        <v>10</v>
      </c>
      <c r="W920" s="5">
        <f t="shared" si="174"/>
        <v>7</v>
      </c>
      <c r="X920" s="5">
        <f t="shared" si="175"/>
        <v>10</v>
      </c>
      <c r="Y920" s="3">
        <v>0.46899999999999997</v>
      </c>
      <c r="Z920" s="3">
        <v>0.29399999999999998</v>
      </c>
      <c r="AA920" s="3">
        <v>7.2999999999999995E-2</v>
      </c>
      <c r="AB920" s="3">
        <v>0.222</v>
      </c>
      <c r="AC920" s="3">
        <v>0.39100000000000001</v>
      </c>
      <c r="AD920" s="1" t="s">
        <v>67</v>
      </c>
      <c r="AE920" s="5">
        <f t="shared" si="176"/>
        <v>1</v>
      </c>
      <c r="AF920" s="5">
        <f t="shared" si="177"/>
        <v>3</v>
      </c>
      <c r="AG920">
        <v>224</v>
      </c>
      <c r="AH920">
        <v>6</v>
      </c>
      <c r="AI920">
        <v>4</v>
      </c>
      <c r="AJ920">
        <v>115</v>
      </c>
      <c r="AK920">
        <f t="shared" si="180"/>
        <v>109</v>
      </c>
      <c r="AL920">
        <v>78</v>
      </c>
      <c r="AM920">
        <v>37</v>
      </c>
      <c r="AN920">
        <v>8</v>
      </c>
      <c r="AO920" s="1" t="s">
        <v>865</v>
      </c>
    </row>
    <row r="921" spans="1:41" x14ac:dyDescent="0.35">
      <c r="A921" s="2">
        <v>40056</v>
      </c>
      <c r="B921" t="s">
        <v>245</v>
      </c>
      <c r="C921">
        <v>5</v>
      </c>
      <c r="D921" t="s">
        <v>35</v>
      </c>
      <c r="E921" t="s">
        <v>43</v>
      </c>
      <c r="F921">
        <v>4</v>
      </c>
      <c r="G921">
        <v>10</v>
      </c>
      <c r="H921">
        <v>1</v>
      </c>
      <c r="I921">
        <v>4</v>
      </c>
      <c r="J921">
        <v>10</v>
      </c>
      <c r="K921" t="s">
        <v>37</v>
      </c>
      <c r="L921" t="s">
        <v>609</v>
      </c>
      <c r="M921" s="1" t="s">
        <v>1176</v>
      </c>
      <c r="N921">
        <v>1.1299999999999999</v>
      </c>
      <c r="O921" s="3">
        <v>6.5000000000000002E-2</v>
      </c>
      <c r="P921" s="3">
        <v>2.9000000000000001E-2</v>
      </c>
      <c r="Q921" s="3">
        <v>0.67400000000000004</v>
      </c>
      <c r="R921" s="3">
        <v>0.71</v>
      </c>
      <c r="S921" s="3">
        <v>0.51100000000000001</v>
      </c>
      <c r="T921" s="1" t="s">
        <v>688</v>
      </c>
      <c r="U921" s="5">
        <f t="shared" si="178"/>
        <v>10</v>
      </c>
      <c r="V921" s="5">
        <f t="shared" si="179"/>
        <v>14</v>
      </c>
      <c r="W921" s="5">
        <f t="shared" si="174"/>
        <v>10</v>
      </c>
      <c r="X921" s="5">
        <f t="shared" si="175"/>
        <v>14</v>
      </c>
      <c r="Y921" s="3">
        <v>0.53100000000000003</v>
      </c>
      <c r="Z921" s="3">
        <v>0.40200000000000002</v>
      </c>
      <c r="AA921" s="3">
        <v>4.1000000000000002E-2</v>
      </c>
      <c r="AB921" s="3">
        <v>0.309</v>
      </c>
      <c r="AC921" s="3">
        <v>0.51900000000000002</v>
      </c>
      <c r="AD921" s="1" t="s">
        <v>95</v>
      </c>
      <c r="AE921" s="5">
        <f t="shared" si="176"/>
        <v>4</v>
      </c>
      <c r="AF921" s="5">
        <f t="shared" si="177"/>
        <v>12</v>
      </c>
      <c r="AG921">
        <v>260</v>
      </c>
      <c r="AH921">
        <v>9</v>
      </c>
      <c r="AI921">
        <v>4</v>
      </c>
      <c r="AJ921">
        <v>138</v>
      </c>
      <c r="AK921">
        <f t="shared" si="180"/>
        <v>122</v>
      </c>
      <c r="AL921">
        <v>93</v>
      </c>
      <c r="AM921">
        <v>45</v>
      </c>
      <c r="AN921">
        <v>5</v>
      </c>
      <c r="AO921" s="1" t="s">
        <v>1177</v>
      </c>
    </row>
    <row r="922" spans="1:41" x14ac:dyDescent="0.35">
      <c r="A922" s="2">
        <v>40056</v>
      </c>
      <c r="B922" t="s">
        <v>245</v>
      </c>
      <c r="C922">
        <v>5</v>
      </c>
      <c r="D922" t="s">
        <v>35</v>
      </c>
      <c r="E922" t="s">
        <v>49</v>
      </c>
      <c r="F922">
        <v>4</v>
      </c>
      <c r="G922">
        <v>16</v>
      </c>
      <c r="H922">
        <v>1</v>
      </c>
      <c r="I922">
        <v>4</v>
      </c>
      <c r="J922">
        <v>15</v>
      </c>
      <c r="K922" t="s">
        <v>37</v>
      </c>
      <c r="L922" t="s">
        <v>693</v>
      </c>
      <c r="M922" s="1" t="s">
        <v>143</v>
      </c>
      <c r="N922">
        <v>1.61</v>
      </c>
      <c r="O922" s="3">
        <v>6.8000000000000005E-2</v>
      </c>
      <c r="P922" s="3">
        <v>4.1000000000000002E-2</v>
      </c>
      <c r="Q922" s="3">
        <v>0.622</v>
      </c>
      <c r="R922" s="3">
        <v>0.76100000000000001</v>
      </c>
      <c r="S922" s="3">
        <v>0.57099999999999995</v>
      </c>
      <c r="T922" s="1" t="s">
        <v>88</v>
      </c>
      <c r="U922" s="5">
        <f t="shared" si="178"/>
        <v>2</v>
      </c>
      <c r="V922" s="5">
        <f t="shared" si="179"/>
        <v>3</v>
      </c>
      <c r="W922" s="5">
        <f t="shared" si="174"/>
        <v>2</v>
      </c>
      <c r="X922" s="5">
        <f t="shared" si="175"/>
        <v>3</v>
      </c>
      <c r="Y922" s="3">
        <v>0.59099999999999997</v>
      </c>
      <c r="Z922" s="3">
        <v>0.5</v>
      </c>
      <c r="AA922" s="3">
        <v>0.05</v>
      </c>
      <c r="AB922" s="3">
        <v>0.46899999999999997</v>
      </c>
      <c r="AC922" s="3">
        <v>0.54800000000000004</v>
      </c>
      <c r="AD922" s="1" t="s">
        <v>359</v>
      </c>
      <c r="AE922" s="5">
        <f t="shared" si="176"/>
        <v>6</v>
      </c>
      <c r="AF922" s="5">
        <f t="shared" si="177"/>
        <v>13</v>
      </c>
      <c r="AG922">
        <v>154</v>
      </c>
      <c r="AH922">
        <v>5</v>
      </c>
      <c r="AI922">
        <v>3</v>
      </c>
      <c r="AJ922">
        <v>74</v>
      </c>
      <c r="AK922">
        <f t="shared" si="180"/>
        <v>80</v>
      </c>
      <c r="AL922">
        <v>46</v>
      </c>
      <c r="AM922">
        <v>28</v>
      </c>
      <c r="AN922">
        <v>4</v>
      </c>
      <c r="AO922" s="1" t="s">
        <v>466</v>
      </c>
    </row>
    <row r="923" spans="1:41" x14ac:dyDescent="0.35">
      <c r="A923" s="2">
        <v>40056</v>
      </c>
      <c r="B923" t="s">
        <v>245</v>
      </c>
      <c r="C923">
        <v>5</v>
      </c>
      <c r="D923" t="s">
        <v>35</v>
      </c>
      <c r="E923" t="s">
        <v>54</v>
      </c>
      <c r="F923">
        <v>4</v>
      </c>
      <c r="G923">
        <v>276</v>
      </c>
      <c r="H923">
        <v>1</v>
      </c>
      <c r="I923">
        <v>4</v>
      </c>
      <c r="J923" t="s">
        <v>203</v>
      </c>
      <c r="K923" t="s">
        <v>37</v>
      </c>
      <c r="L923" t="s">
        <v>1178</v>
      </c>
      <c r="M923" s="1" t="s">
        <v>1179</v>
      </c>
      <c r="N923">
        <v>1.1200000000000001</v>
      </c>
      <c r="O923" s="3">
        <v>5.8999999999999997E-2</v>
      </c>
      <c r="P923" s="3">
        <v>5.8999999999999997E-2</v>
      </c>
      <c r="Q923" s="3">
        <v>0.61</v>
      </c>
      <c r="R923" s="3">
        <v>0.69899999999999995</v>
      </c>
      <c r="S923" s="3">
        <v>0.45300000000000001</v>
      </c>
      <c r="T923" s="1" t="s">
        <v>47</v>
      </c>
      <c r="U923" s="5">
        <f t="shared" si="178"/>
        <v>5</v>
      </c>
      <c r="V923" s="5">
        <f t="shared" si="179"/>
        <v>11</v>
      </c>
      <c r="W923" s="5">
        <f t="shared" si="174"/>
        <v>5</v>
      </c>
      <c r="X923" s="5">
        <f t="shared" si="175"/>
        <v>11</v>
      </c>
      <c r="Y923" s="3">
        <v>0.52200000000000002</v>
      </c>
      <c r="Z923" s="3">
        <v>0.44400000000000001</v>
      </c>
      <c r="AA923" s="3">
        <v>3.5000000000000003E-2</v>
      </c>
      <c r="AB923" s="3">
        <v>0.40899999999999997</v>
      </c>
      <c r="AC923" s="3">
        <v>0.47399999999999998</v>
      </c>
      <c r="AD923" s="1" t="s">
        <v>485</v>
      </c>
      <c r="AE923" s="5">
        <f t="shared" si="176"/>
        <v>9</v>
      </c>
      <c r="AF923" s="5">
        <f t="shared" si="177"/>
        <v>18</v>
      </c>
      <c r="AG923">
        <v>278</v>
      </c>
      <c r="AH923">
        <v>8</v>
      </c>
      <c r="AI923">
        <v>8</v>
      </c>
      <c r="AJ923">
        <v>136</v>
      </c>
      <c r="AK923">
        <f t="shared" si="180"/>
        <v>142</v>
      </c>
      <c r="AL923">
        <v>83</v>
      </c>
      <c r="AM923">
        <v>53</v>
      </c>
      <c r="AN923">
        <v>5</v>
      </c>
      <c r="AO923" s="1" t="s">
        <v>303</v>
      </c>
    </row>
    <row r="924" spans="1:41" x14ac:dyDescent="0.35">
      <c r="A924" s="2">
        <v>40056</v>
      </c>
      <c r="B924" t="s">
        <v>245</v>
      </c>
      <c r="C924">
        <v>5</v>
      </c>
      <c r="D924" t="s">
        <v>35</v>
      </c>
      <c r="E924" t="s">
        <v>128</v>
      </c>
      <c r="F924">
        <v>4</v>
      </c>
      <c r="G924">
        <v>155</v>
      </c>
      <c r="H924">
        <v>1</v>
      </c>
      <c r="I924">
        <v>4</v>
      </c>
      <c r="J924" t="s">
        <v>203</v>
      </c>
      <c r="K924" t="s">
        <v>37</v>
      </c>
      <c r="L924" t="s">
        <v>1180</v>
      </c>
      <c r="M924" s="1" t="s">
        <v>285</v>
      </c>
      <c r="N924">
        <v>1.8</v>
      </c>
      <c r="O924" s="3">
        <v>0.04</v>
      </c>
      <c r="P924" s="3">
        <v>0</v>
      </c>
      <c r="Q924" s="3">
        <v>0.61299999999999999</v>
      </c>
      <c r="R924" s="3">
        <v>0.76100000000000001</v>
      </c>
      <c r="S924" s="3">
        <v>0.79300000000000004</v>
      </c>
      <c r="T924" s="1" t="s">
        <v>70</v>
      </c>
      <c r="U924" s="5">
        <f t="shared" si="178"/>
        <v>1</v>
      </c>
      <c r="V924" s="5">
        <f t="shared" si="179"/>
        <v>2</v>
      </c>
      <c r="W924" s="5">
        <f t="shared" si="174"/>
        <v>1</v>
      </c>
      <c r="X924" s="5">
        <f t="shared" si="175"/>
        <v>2</v>
      </c>
      <c r="Y924" s="3">
        <v>0.57099999999999995</v>
      </c>
      <c r="Z924" s="3">
        <v>0.40899999999999997</v>
      </c>
      <c r="AA924" s="3">
        <v>8.5999999999999993E-2</v>
      </c>
      <c r="AB924" s="3">
        <v>0.30199999999999999</v>
      </c>
      <c r="AC924" s="3">
        <v>0.55000000000000004</v>
      </c>
      <c r="AD924" s="1" t="s">
        <v>938</v>
      </c>
      <c r="AE924" s="5">
        <f t="shared" si="176"/>
        <v>4</v>
      </c>
      <c r="AF924" s="5">
        <f t="shared" si="177"/>
        <v>18</v>
      </c>
      <c r="AG924">
        <v>168</v>
      </c>
      <c r="AH924">
        <v>3</v>
      </c>
      <c r="AI924">
        <v>0</v>
      </c>
      <c r="AJ924">
        <v>75</v>
      </c>
      <c r="AK924">
        <f t="shared" si="180"/>
        <v>93</v>
      </c>
      <c r="AL924">
        <v>46</v>
      </c>
      <c r="AM924">
        <v>29</v>
      </c>
      <c r="AN924">
        <v>8</v>
      </c>
      <c r="AO924" s="1" t="s">
        <v>289</v>
      </c>
    </row>
    <row r="925" spans="1:41" x14ac:dyDescent="0.35">
      <c r="A925" s="2">
        <v>40056</v>
      </c>
      <c r="B925" t="s">
        <v>245</v>
      </c>
      <c r="C925">
        <v>5</v>
      </c>
      <c r="D925" t="s">
        <v>35</v>
      </c>
      <c r="E925" t="s">
        <v>133</v>
      </c>
      <c r="F925">
        <v>4</v>
      </c>
      <c r="G925">
        <v>51</v>
      </c>
      <c r="H925">
        <v>1</v>
      </c>
      <c r="I925">
        <v>4</v>
      </c>
      <c r="K925" t="s">
        <v>37</v>
      </c>
      <c r="L925" t="s">
        <v>1102</v>
      </c>
      <c r="M925" s="1" t="s">
        <v>1002</v>
      </c>
      <c r="N925">
        <v>2.2999999999999998</v>
      </c>
      <c r="O925" s="3">
        <v>0.13600000000000001</v>
      </c>
      <c r="P925" s="3">
        <v>0</v>
      </c>
      <c r="Q925" s="3">
        <v>0.78800000000000003</v>
      </c>
      <c r="R925" s="3">
        <v>0.82699999999999996</v>
      </c>
      <c r="S925" s="3">
        <v>0.64300000000000002</v>
      </c>
      <c r="T925" s="1" t="s">
        <v>57</v>
      </c>
      <c r="U925" s="5">
        <f t="shared" si="178"/>
        <v>0</v>
      </c>
      <c r="V925" s="5">
        <f t="shared" si="179"/>
        <v>0</v>
      </c>
      <c r="W925" s="5">
        <f t="shared" si="174"/>
        <v>0</v>
      </c>
      <c r="X925" s="5">
        <f t="shared" si="175"/>
        <v>0</v>
      </c>
      <c r="Y925" s="3">
        <v>0.625</v>
      </c>
      <c r="Z925" s="3">
        <v>0.48699999999999999</v>
      </c>
      <c r="AA925" s="3">
        <v>0.128</v>
      </c>
      <c r="AB925" s="3">
        <v>0.41</v>
      </c>
      <c r="AC925" s="3">
        <v>0.56399999999999995</v>
      </c>
      <c r="AD925" s="1" t="s">
        <v>234</v>
      </c>
      <c r="AE925" s="5">
        <f t="shared" si="176"/>
        <v>5</v>
      </c>
      <c r="AF925" s="5">
        <f t="shared" si="177"/>
        <v>10</v>
      </c>
      <c r="AG925">
        <v>144</v>
      </c>
      <c r="AH925">
        <v>9</v>
      </c>
      <c r="AI925">
        <v>0</v>
      </c>
      <c r="AJ925">
        <v>66</v>
      </c>
      <c r="AK925">
        <f t="shared" si="180"/>
        <v>78</v>
      </c>
      <c r="AL925">
        <v>52</v>
      </c>
      <c r="AM925">
        <v>14</v>
      </c>
      <c r="AN925">
        <v>10</v>
      </c>
      <c r="AO925" s="1" t="s">
        <v>561</v>
      </c>
    </row>
    <row r="926" spans="1:41" x14ac:dyDescent="0.35">
      <c r="A926" s="2">
        <v>40041</v>
      </c>
      <c r="B926" t="s">
        <v>419</v>
      </c>
      <c r="C926">
        <v>3</v>
      </c>
      <c r="D926" t="s">
        <v>35</v>
      </c>
      <c r="E926" t="s">
        <v>61</v>
      </c>
      <c r="F926">
        <v>4</v>
      </c>
      <c r="G926">
        <v>1</v>
      </c>
      <c r="H926">
        <v>0</v>
      </c>
      <c r="I926">
        <v>4</v>
      </c>
      <c r="J926">
        <v>1</v>
      </c>
      <c r="K926" t="s">
        <v>435</v>
      </c>
      <c r="L926" t="s">
        <v>37</v>
      </c>
      <c r="M926" s="1" t="s">
        <v>621</v>
      </c>
      <c r="N926">
        <v>0.59</v>
      </c>
      <c r="O926" s="3">
        <v>3.6999999999999998E-2</v>
      </c>
      <c r="P926" s="3">
        <v>1.2E-2</v>
      </c>
      <c r="Q926" s="3">
        <v>0.67900000000000005</v>
      </c>
      <c r="R926" s="3">
        <v>0.6</v>
      </c>
      <c r="S926" s="3">
        <v>0.34599999999999997</v>
      </c>
      <c r="T926" s="1" t="s">
        <v>381</v>
      </c>
      <c r="U926" s="5">
        <f t="shared" si="178"/>
        <v>11</v>
      </c>
      <c r="V926" s="5">
        <f t="shared" si="179"/>
        <v>15</v>
      </c>
      <c r="W926" s="5">
        <f t="shared" si="174"/>
        <v>11</v>
      </c>
      <c r="X926" s="5">
        <f t="shared" si="175"/>
        <v>15</v>
      </c>
      <c r="Y926" s="3">
        <v>0.41799999999999998</v>
      </c>
      <c r="Z926" s="3">
        <v>0.28299999999999997</v>
      </c>
      <c r="AA926" s="3">
        <v>0.11700000000000001</v>
      </c>
      <c r="AB926" s="3">
        <v>0.152</v>
      </c>
      <c r="AC926" s="3">
        <v>0.44400000000000001</v>
      </c>
      <c r="AD926" s="1" t="s">
        <v>112</v>
      </c>
      <c r="AE926" s="5">
        <f t="shared" si="176"/>
        <v>1</v>
      </c>
      <c r="AF926" s="5">
        <f t="shared" si="177"/>
        <v>4</v>
      </c>
      <c r="AG926">
        <v>141</v>
      </c>
      <c r="AH926">
        <v>3</v>
      </c>
      <c r="AI926">
        <v>1</v>
      </c>
      <c r="AJ926">
        <v>81</v>
      </c>
      <c r="AK926">
        <f t="shared" si="180"/>
        <v>60</v>
      </c>
      <c r="AL926">
        <v>55</v>
      </c>
      <c r="AM926">
        <v>26</v>
      </c>
      <c r="AN926">
        <v>7</v>
      </c>
      <c r="AO926" s="1" t="s">
        <v>374</v>
      </c>
    </row>
    <row r="927" spans="1:41" x14ac:dyDescent="0.35">
      <c r="A927" s="2">
        <v>40041</v>
      </c>
      <c r="B927" t="s">
        <v>419</v>
      </c>
      <c r="C927">
        <v>3</v>
      </c>
      <c r="D927" t="s">
        <v>35</v>
      </c>
      <c r="E927" t="s">
        <v>36</v>
      </c>
      <c r="F927">
        <v>4</v>
      </c>
      <c r="G927">
        <v>3</v>
      </c>
      <c r="H927">
        <v>1</v>
      </c>
      <c r="I927">
        <v>4</v>
      </c>
      <c r="J927">
        <v>2</v>
      </c>
      <c r="K927" t="s">
        <v>37</v>
      </c>
      <c r="L927" t="s">
        <v>140</v>
      </c>
      <c r="M927" s="1" t="s">
        <v>665</v>
      </c>
      <c r="N927">
        <v>1.44</v>
      </c>
      <c r="O927" s="3">
        <v>9.0999999999999998E-2</v>
      </c>
      <c r="P927" s="3">
        <v>1.7999999999999999E-2</v>
      </c>
      <c r="Q927" s="3">
        <v>0.65500000000000003</v>
      </c>
      <c r="R927" s="3">
        <v>0.75</v>
      </c>
      <c r="S927" s="3">
        <v>0.57899999999999996</v>
      </c>
      <c r="T927" s="1" t="s">
        <v>84</v>
      </c>
      <c r="U927" s="5">
        <f t="shared" si="178"/>
        <v>1</v>
      </c>
      <c r="V927" s="5">
        <f t="shared" si="179"/>
        <v>1</v>
      </c>
      <c r="W927" s="5">
        <f t="shared" si="174"/>
        <v>1</v>
      </c>
      <c r="X927" s="5">
        <f t="shared" si="175"/>
        <v>1</v>
      </c>
      <c r="Y927" s="3">
        <v>0.56799999999999995</v>
      </c>
      <c r="Z927" s="3">
        <v>0.44600000000000001</v>
      </c>
      <c r="AA927" s="3">
        <v>1.7999999999999999E-2</v>
      </c>
      <c r="AB927" s="3">
        <v>0.4</v>
      </c>
      <c r="AC927" s="3">
        <v>0.52400000000000002</v>
      </c>
      <c r="AD927" s="1" t="s">
        <v>222</v>
      </c>
      <c r="AE927" s="5">
        <f t="shared" si="176"/>
        <v>3</v>
      </c>
      <c r="AF927" s="5">
        <f t="shared" si="177"/>
        <v>6</v>
      </c>
      <c r="AG927">
        <v>111</v>
      </c>
      <c r="AH927">
        <v>5</v>
      </c>
      <c r="AI927">
        <v>1</v>
      </c>
      <c r="AJ927">
        <v>55</v>
      </c>
      <c r="AK927">
        <f t="shared" si="180"/>
        <v>56</v>
      </c>
      <c r="AL927">
        <v>36</v>
      </c>
      <c r="AM927">
        <v>19</v>
      </c>
      <c r="AN927">
        <v>1</v>
      </c>
      <c r="AO927" s="1" t="s">
        <v>308</v>
      </c>
    </row>
    <row r="928" spans="1:41" x14ac:dyDescent="0.35">
      <c r="A928" s="2">
        <v>40041</v>
      </c>
      <c r="B928" t="s">
        <v>419</v>
      </c>
      <c r="C928">
        <v>3</v>
      </c>
      <c r="D928" t="s">
        <v>35</v>
      </c>
      <c r="E928" t="s">
        <v>43</v>
      </c>
      <c r="F928">
        <v>4</v>
      </c>
      <c r="G928">
        <v>9</v>
      </c>
      <c r="H928">
        <v>1</v>
      </c>
      <c r="I928">
        <v>4</v>
      </c>
      <c r="J928">
        <v>9</v>
      </c>
      <c r="K928" t="s">
        <v>37</v>
      </c>
      <c r="L928" t="s">
        <v>675</v>
      </c>
      <c r="M928" s="1" t="s">
        <v>344</v>
      </c>
      <c r="N928">
        <v>1.3</v>
      </c>
      <c r="O928" s="3">
        <v>0.125</v>
      </c>
      <c r="P928" s="3">
        <v>4.7E-2</v>
      </c>
      <c r="Q928" s="3">
        <v>0.625</v>
      </c>
      <c r="R928" s="3">
        <v>0.82499999999999996</v>
      </c>
      <c r="S928" s="3">
        <v>0.5</v>
      </c>
      <c r="T928" s="1" t="s">
        <v>88</v>
      </c>
      <c r="U928" s="5">
        <f t="shared" si="178"/>
        <v>2</v>
      </c>
      <c r="V928" s="5">
        <f t="shared" si="179"/>
        <v>3</v>
      </c>
      <c r="W928" s="5">
        <f t="shared" si="174"/>
        <v>2</v>
      </c>
      <c r="X928" s="5">
        <f t="shared" si="175"/>
        <v>3</v>
      </c>
      <c r="Y928" s="3">
        <v>0.54300000000000004</v>
      </c>
      <c r="Z928" s="3">
        <v>0.38500000000000001</v>
      </c>
      <c r="AA928" s="3">
        <v>9.1999999999999998E-2</v>
      </c>
      <c r="AB928" s="3">
        <v>0.29699999999999999</v>
      </c>
      <c r="AC928" s="3">
        <v>0.5</v>
      </c>
      <c r="AD928" s="1" t="s">
        <v>399</v>
      </c>
      <c r="AE928" s="5">
        <f t="shared" si="176"/>
        <v>3</v>
      </c>
      <c r="AF928" s="5">
        <f t="shared" si="177"/>
        <v>9</v>
      </c>
      <c r="AG928">
        <v>129</v>
      </c>
      <c r="AH928">
        <v>8</v>
      </c>
      <c r="AI928">
        <v>3</v>
      </c>
      <c r="AJ928">
        <v>64</v>
      </c>
      <c r="AK928">
        <f t="shared" si="180"/>
        <v>65</v>
      </c>
      <c r="AL928">
        <v>40</v>
      </c>
      <c r="AM928">
        <v>24</v>
      </c>
      <c r="AN928">
        <v>6</v>
      </c>
      <c r="AO928" s="1" t="s">
        <v>72</v>
      </c>
    </row>
    <row r="929" spans="1:41" x14ac:dyDescent="0.35">
      <c r="A929" s="2">
        <v>40041</v>
      </c>
      <c r="B929" t="s">
        <v>419</v>
      </c>
      <c r="C929">
        <v>3</v>
      </c>
      <c r="D929" t="s">
        <v>35</v>
      </c>
      <c r="E929" t="s">
        <v>49</v>
      </c>
      <c r="F929">
        <v>4</v>
      </c>
      <c r="G929">
        <v>35</v>
      </c>
      <c r="H929">
        <v>1</v>
      </c>
      <c r="I929">
        <v>4</v>
      </c>
      <c r="K929" t="s">
        <v>37</v>
      </c>
      <c r="L929" t="s">
        <v>357</v>
      </c>
      <c r="M929" s="1" t="s">
        <v>397</v>
      </c>
      <c r="N929">
        <v>1.34</v>
      </c>
      <c r="O929" s="3">
        <v>0.113</v>
      </c>
      <c r="P929" s="3">
        <v>6.5000000000000002E-2</v>
      </c>
      <c r="Q929" s="3">
        <v>0.58099999999999996</v>
      </c>
      <c r="R929" s="3">
        <v>0.75</v>
      </c>
      <c r="S929" s="3">
        <v>0.53800000000000003</v>
      </c>
      <c r="T929" s="1" t="s">
        <v>71</v>
      </c>
      <c r="U929" s="5">
        <f t="shared" si="178"/>
        <v>3</v>
      </c>
      <c r="V929" s="5">
        <f t="shared" si="179"/>
        <v>5</v>
      </c>
      <c r="W929" s="5">
        <f t="shared" si="174"/>
        <v>3</v>
      </c>
      <c r="X929" s="5">
        <f t="shared" si="175"/>
        <v>5</v>
      </c>
      <c r="Y929" s="3">
        <v>0.55500000000000005</v>
      </c>
      <c r="Z929" s="3">
        <v>0.45500000000000002</v>
      </c>
      <c r="AA929" s="3">
        <v>7.5999999999999998E-2</v>
      </c>
      <c r="AB929" s="3">
        <v>0.32300000000000001</v>
      </c>
      <c r="AC929" s="3">
        <v>0.57099999999999995</v>
      </c>
      <c r="AD929" s="1" t="s">
        <v>165</v>
      </c>
      <c r="AE929" s="5">
        <f t="shared" si="176"/>
        <v>4</v>
      </c>
      <c r="AF929" s="5">
        <f t="shared" si="177"/>
        <v>10</v>
      </c>
      <c r="AG929">
        <v>128</v>
      </c>
      <c r="AH929">
        <v>7</v>
      </c>
      <c r="AI929">
        <v>4</v>
      </c>
      <c r="AJ929">
        <v>62</v>
      </c>
      <c r="AK929">
        <f t="shared" si="180"/>
        <v>66</v>
      </c>
      <c r="AL929">
        <v>36</v>
      </c>
      <c r="AM929">
        <v>26</v>
      </c>
      <c r="AN929">
        <v>5</v>
      </c>
      <c r="AO929" s="1" t="s">
        <v>502</v>
      </c>
    </row>
    <row r="930" spans="1:41" x14ac:dyDescent="0.35">
      <c r="A930" s="2">
        <v>40041</v>
      </c>
      <c r="B930" t="s">
        <v>419</v>
      </c>
      <c r="C930">
        <v>3</v>
      </c>
      <c r="D930" t="s">
        <v>35</v>
      </c>
      <c r="E930" t="s">
        <v>54</v>
      </c>
      <c r="F930">
        <v>4</v>
      </c>
      <c r="G930">
        <v>54</v>
      </c>
      <c r="H930">
        <v>1</v>
      </c>
      <c r="I930">
        <v>4</v>
      </c>
      <c r="J930" t="s">
        <v>203</v>
      </c>
      <c r="K930" t="s">
        <v>37</v>
      </c>
      <c r="L930" t="s">
        <v>1102</v>
      </c>
      <c r="M930" s="1" t="s">
        <v>461</v>
      </c>
      <c r="N930">
        <v>1.95</v>
      </c>
      <c r="O930" s="3">
        <v>0.14299999999999999</v>
      </c>
      <c r="P930" s="3">
        <v>1.6E-2</v>
      </c>
      <c r="Q930" s="3">
        <v>0.57099999999999995</v>
      </c>
      <c r="R930" s="3">
        <v>0.97199999999999998</v>
      </c>
      <c r="S930" s="3">
        <v>0.63</v>
      </c>
      <c r="T930" s="1" t="s">
        <v>84</v>
      </c>
      <c r="U930" s="5">
        <f t="shared" si="178"/>
        <v>1</v>
      </c>
      <c r="V930" s="5">
        <f t="shared" si="179"/>
        <v>1</v>
      </c>
      <c r="W930" s="5">
        <f t="shared" si="174"/>
        <v>1</v>
      </c>
      <c r="X930" s="5">
        <f t="shared" si="175"/>
        <v>1</v>
      </c>
      <c r="Y930" s="3">
        <v>0.54700000000000004</v>
      </c>
      <c r="Z930" s="3">
        <v>0.34100000000000003</v>
      </c>
      <c r="AA930" s="3">
        <v>0.17599999999999999</v>
      </c>
      <c r="AB930" s="3">
        <v>0.27100000000000002</v>
      </c>
      <c r="AC930" s="3">
        <v>0.432</v>
      </c>
      <c r="AD930" s="1" t="s">
        <v>112</v>
      </c>
      <c r="AE930" s="5">
        <f t="shared" si="176"/>
        <v>1</v>
      </c>
      <c r="AF930" s="5">
        <f t="shared" si="177"/>
        <v>4</v>
      </c>
      <c r="AG930">
        <v>148</v>
      </c>
      <c r="AH930">
        <v>9</v>
      </c>
      <c r="AI930">
        <v>1</v>
      </c>
      <c r="AJ930">
        <v>63</v>
      </c>
      <c r="AK930">
        <f t="shared" si="180"/>
        <v>85</v>
      </c>
      <c r="AL930">
        <v>36</v>
      </c>
      <c r="AM930">
        <v>27</v>
      </c>
      <c r="AN930">
        <v>15</v>
      </c>
      <c r="AO930" s="1" t="s">
        <v>327</v>
      </c>
    </row>
    <row r="931" spans="1:41" x14ac:dyDescent="0.35">
      <c r="A931" s="2">
        <v>40035</v>
      </c>
      <c r="B931" t="s">
        <v>590</v>
      </c>
      <c r="C931">
        <v>3</v>
      </c>
      <c r="D931" t="s">
        <v>35</v>
      </c>
      <c r="E931" t="s">
        <v>43</v>
      </c>
      <c r="F931">
        <v>4</v>
      </c>
      <c r="G931">
        <v>5</v>
      </c>
      <c r="H931">
        <v>0</v>
      </c>
      <c r="I931">
        <v>4</v>
      </c>
      <c r="J931">
        <v>5</v>
      </c>
      <c r="K931" t="s">
        <v>999</v>
      </c>
      <c r="L931" t="s">
        <v>37</v>
      </c>
      <c r="M931" s="1" t="s">
        <v>205</v>
      </c>
      <c r="N931">
        <v>0.75</v>
      </c>
      <c r="O931" s="3">
        <v>0.128</v>
      </c>
      <c r="P931" s="3">
        <v>7.6999999999999999E-2</v>
      </c>
      <c r="Q931" s="3">
        <v>0.55100000000000005</v>
      </c>
      <c r="R931" s="3">
        <v>0.76700000000000002</v>
      </c>
      <c r="S931" s="3">
        <v>0.45700000000000002</v>
      </c>
      <c r="T931" s="1" t="s">
        <v>67</v>
      </c>
      <c r="U931" s="5">
        <f t="shared" si="178"/>
        <v>1</v>
      </c>
      <c r="V931" s="5">
        <f t="shared" si="179"/>
        <v>3</v>
      </c>
      <c r="W931" s="5">
        <f t="shared" si="174"/>
        <v>1</v>
      </c>
      <c r="X931" s="5">
        <f t="shared" si="175"/>
        <v>3</v>
      </c>
      <c r="Y931" s="3">
        <v>0.46600000000000003</v>
      </c>
      <c r="Z931" s="3">
        <v>0.27900000000000003</v>
      </c>
      <c r="AA931" s="3">
        <v>5.8999999999999997E-2</v>
      </c>
      <c r="AB931" s="3">
        <v>0.2</v>
      </c>
      <c r="AC931" s="3">
        <v>0.435</v>
      </c>
      <c r="AD931" s="1" t="s">
        <v>70</v>
      </c>
      <c r="AE931" s="5">
        <f t="shared" si="176"/>
        <v>1</v>
      </c>
      <c r="AF931" s="5">
        <f t="shared" si="177"/>
        <v>2</v>
      </c>
      <c r="AG931">
        <v>146</v>
      </c>
      <c r="AH931">
        <v>10</v>
      </c>
      <c r="AI931">
        <v>6</v>
      </c>
      <c r="AJ931">
        <v>78</v>
      </c>
      <c r="AK931">
        <f t="shared" si="180"/>
        <v>68</v>
      </c>
      <c r="AL931">
        <v>43</v>
      </c>
      <c r="AM931">
        <v>35</v>
      </c>
      <c r="AN931">
        <v>4</v>
      </c>
      <c r="AO931" s="1" t="s">
        <v>59</v>
      </c>
    </row>
    <row r="932" spans="1:41" x14ac:dyDescent="0.35">
      <c r="A932" s="2">
        <v>40035</v>
      </c>
      <c r="B932" t="s">
        <v>590</v>
      </c>
      <c r="C932">
        <v>3</v>
      </c>
      <c r="D932" t="s">
        <v>35</v>
      </c>
      <c r="E932" t="s">
        <v>49</v>
      </c>
      <c r="F932">
        <v>4</v>
      </c>
      <c r="G932">
        <v>65</v>
      </c>
      <c r="H932">
        <v>1</v>
      </c>
      <c r="I932">
        <v>4</v>
      </c>
      <c r="K932" t="s">
        <v>37</v>
      </c>
      <c r="L932" t="s">
        <v>710</v>
      </c>
      <c r="M932" s="1" t="s">
        <v>62</v>
      </c>
      <c r="N932">
        <v>1.21</v>
      </c>
      <c r="O932" s="3">
        <v>4.8000000000000001E-2</v>
      </c>
      <c r="P932" s="3">
        <v>6.5000000000000002E-2</v>
      </c>
      <c r="Q932" s="3">
        <v>0.67700000000000005</v>
      </c>
      <c r="R932" s="3">
        <v>0.73799999999999999</v>
      </c>
      <c r="S932" s="3">
        <v>0.6</v>
      </c>
      <c r="T932" s="1" t="s">
        <v>76</v>
      </c>
      <c r="U932" s="5">
        <f t="shared" si="178"/>
        <v>4</v>
      </c>
      <c r="V932" s="5">
        <f t="shared" si="179"/>
        <v>5</v>
      </c>
      <c r="W932" s="5">
        <f t="shared" si="174"/>
        <v>4</v>
      </c>
      <c r="X932" s="5">
        <f t="shared" si="175"/>
        <v>5</v>
      </c>
      <c r="Y932" s="3">
        <v>0.55600000000000005</v>
      </c>
      <c r="Z932" s="3">
        <v>0.37</v>
      </c>
      <c r="AA932" s="3">
        <v>2.1999999999999999E-2</v>
      </c>
      <c r="AB932" s="3">
        <v>0.308</v>
      </c>
      <c r="AC932" s="3">
        <v>0.45</v>
      </c>
      <c r="AD932" s="1" t="s">
        <v>222</v>
      </c>
      <c r="AE932" s="5">
        <f t="shared" si="176"/>
        <v>3</v>
      </c>
      <c r="AF932" s="5">
        <f t="shared" si="177"/>
        <v>6</v>
      </c>
      <c r="AG932">
        <v>108</v>
      </c>
      <c r="AH932">
        <v>3</v>
      </c>
      <c r="AI932">
        <v>4</v>
      </c>
      <c r="AJ932">
        <v>62</v>
      </c>
      <c r="AK932">
        <f t="shared" si="180"/>
        <v>46</v>
      </c>
      <c r="AL932">
        <v>42</v>
      </c>
      <c r="AM932">
        <v>20</v>
      </c>
      <c r="AN932">
        <v>1</v>
      </c>
      <c r="AO932" s="1" t="s">
        <v>393</v>
      </c>
    </row>
    <row r="933" spans="1:41" x14ac:dyDescent="0.35">
      <c r="A933" s="2">
        <v>40035</v>
      </c>
      <c r="B933" t="s">
        <v>590</v>
      </c>
      <c r="C933">
        <v>3</v>
      </c>
      <c r="D933" t="s">
        <v>35</v>
      </c>
      <c r="E933" t="s">
        <v>54</v>
      </c>
      <c r="F933">
        <v>4</v>
      </c>
      <c r="G933">
        <v>225</v>
      </c>
      <c r="H933">
        <v>1</v>
      </c>
      <c r="I933">
        <v>4</v>
      </c>
      <c r="J933" t="s">
        <v>174</v>
      </c>
      <c r="K933" t="s">
        <v>37</v>
      </c>
      <c r="L933" t="s">
        <v>592</v>
      </c>
      <c r="M933" s="1" t="s">
        <v>1101</v>
      </c>
      <c r="N933">
        <v>1.25</v>
      </c>
      <c r="O933" s="3">
        <v>0.105</v>
      </c>
      <c r="P933" s="3">
        <v>9.1999999999999998E-2</v>
      </c>
      <c r="Q933" s="3">
        <v>0.61799999999999999</v>
      </c>
      <c r="R933" s="3">
        <v>0.83</v>
      </c>
      <c r="S933" s="3">
        <v>0.41399999999999998</v>
      </c>
      <c r="T933" s="1" t="s">
        <v>76</v>
      </c>
      <c r="U933" s="5">
        <f t="shared" si="178"/>
        <v>4</v>
      </c>
      <c r="V933" s="5">
        <f t="shared" si="179"/>
        <v>5</v>
      </c>
      <c r="W933" s="5">
        <f t="shared" si="174"/>
        <v>4</v>
      </c>
      <c r="X933" s="5">
        <f t="shared" si="175"/>
        <v>5</v>
      </c>
      <c r="Y933" s="3">
        <v>0.53500000000000003</v>
      </c>
      <c r="Z933" s="3">
        <v>0.41</v>
      </c>
      <c r="AA933" s="3">
        <v>8.4000000000000005E-2</v>
      </c>
      <c r="AB933" s="3">
        <v>0.28599999999999998</v>
      </c>
      <c r="AC933" s="3">
        <v>0.53700000000000003</v>
      </c>
      <c r="AD933" s="1" t="s">
        <v>742</v>
      </c>
      <c r="AE933" s="5">
        <f t="shared" si="176"/>
        <v>2</v>
      </c>
      <c r="AF933" s="5">
        <f t="shared" si="177"/>
        <v>10</v>
      </c>
      <c r="AG933">
        <v>159</v>
      </c>
      <c r="AH933">
        <v>8</v>
      </c>
      <c r="AI933">
        <v>7</v>
      </c>
      <c r="AJ933">
        <v>76</v>
      </c>
      <c r="AK933">
        <f t="shared" si="180"/>
        <v>83</v>
      </c>
      <c r="AL933">
        <v>47</v>
      </c>
      <c r="AM933">
        <v>29</v>
      </c>
      <c r="AN933">
        <v>7</v>
      </c>
      <c r="AO933" s="1" t="s">
        <v>187</v>
      </c>
    </row>
    <row r="934" spans="1:41" x14ac:dyDescent="0.35">
      <c r="A934" s="2">
        <v>39986</v>
      </c>
      <c r="B934" t="s">
        <v>103</v>
      </c>
      <c r="C934">
        <v>5</v>
      </c>
      <c r="D934" t="s">
        <v>104</v>
      </c>
      <c r="E934" t="s">
        <v>43</v>
      </c>
      <c r="F934">
        <v>4</v>
      </c>
      <c r="G934">
        <v>34</v>
      </c>
      <c r="H934">
        <v>0</v>
      </c>
      <c r="I934">
        <v>4</v>
      </c>
      <c r="J934">
        <v>24</v>
      </c>
      <c r="K934" t="s">
        <v>934</v>
      </c>
      <c r="L934" t="s">
        <v>37</v>
      </c>
      <c r="M934" s="1" t="s">
        <v>1181</v>
      </c>
      <c r="N934">
        <v>0.89</v>
      </c>
      <c r="O934" s="3">
        <v>0.105</v>
      </c>
      <c r="P934" s="3">
        <v>3.2000000000000001E-2</v>
      </c>
      <c r="Q934" s="3">
        <v>0.58899999999999997</v>
      </c>
      <c r="R934" s="3">
        <v>0.79500000000000004</v>
      </c>
      <c r="S934" s="3">
        <v>0.54900000000000004</v>
      </c>
      <c r="T934" s="1" t="s">
        <v>63</v>
      </c>
      <c r="U934" s="5">
        <f t="shared" si="178"/>
        <v>2</v>
      </c>
      <c r="V934" s="5">
        <f t="shared" si="179"/>
        <v>5</v>
      </c>
      <c r="W934" s="5">
        <f t="shared" si="174"/>
        <v>2</v>
      </c>
      <c r="X934" s="5">
        <f t="shared" si="175"/>
        <v>5</v>
      </c>
      <c r="Y934" s="3">
        <v>0.48399999999999999</v>
      </c>
      <c r="Z934" s="3">
        <v>0.27400000000000002</v>
      </c>
      <c r="AA934" s="3">
        <v>0.14499999999999999</v>
      </c>
      <c r="AB934" s="3">
        <v>0.19500000000000001</v>
      </c>
      <c r="AC934" s="3">
        <v>0.40400000000000003</v>
      </c>
      <c r="AD934" s="1" t="s">
        <v>75</v>
      </c>
      <c r="AE934" s="5">
        <f t="shared" si="176"/>
        <v>2</v>
      </c>
      <c r="AF934" s="5">
        <f t="shared" si="177"/>
        <v>2</v>
      </c>
      <c r="AG934">
        <v>248</v>
      </c>
      <c r="AH934">
        <v>13</v>
      </c>
      <c r="AI934">
        <v>4</v>
      </c>
      <c r="AJ934">
        <v>124</v>
      </c>
      <c r="AK934">
        <f t="shared" si="180"/>
        <v>124</v>
      </c>
      <c r="AL934">
        <v>73</v>
      </c>
      <c r="AM934">
        <v>51</v>
      </c>
      <c r="AN934">
        <v>18</v>
      </c>
      <c r="AO934" s="1" t="s">
        <v>640</v>
      </c>
    </row>
    <row r="935" spans="1:41" x14ac:dyDescent="0.35">
      <c r="A935" s="2">
        <v>39986</v>
      </c>
      <c r="B935" t="s">
        <v>103</v>
      </c>
      <c r="C935">
        <v>5</v>
      </c>
      <c r="D935" t="s">
        <v>104</v>
      </c>
      <c r="E935" t="s">
        <v>49</v>
      </c>
      <c r="F935">
        <v>4</v>
      </c>
      <c r="G935">
        <v>46</v>
      </c>
      <c r="H935">
        <v>1</v>
      </c>
      <c r="I935">
        <v>4</v>
      </c>
      <c r="K935" t="s">
        <v>37</v>
      </c>
      <c r="L935" t="s">
        <v>1182</v>
      </c>
      <c r="M935" s="1" t="s">
        <v>1183</v>
      </c>
      <c r="N935">
        <v>1.54</v>
      </c>
      <c r="O935" s="3">
        <v>0.153</v>
      </c>
      <c r="P935" s="3">
        <v>5.6000000000000001E-2</v>
      </c>
      <c r="Q935" s="3">
        <v>0.63900000000000001</v>
      </c>
      <c r="R935" s="3">
        <v>0.80400000000000005</v>
      </c>
      <c r="S935" s="3">
        <v>0.46200000000000002</v>
      </c>
      <c r="T935" s="1" t="s">
        <v>136</v>
      </c>
      <c r="U935" s="5">
        <f t="shared" si="178"/>
        <v>4</v>
      </c>
      <c r="V935" s="5">
        <f t="shared" si="179"/>
        <v>6</v>
      </c>
      <c r="W935" s="5">
        <f t="shared" si="174"/>
        <v>4</v>
      </c>
      <c r="X935" s="5">
        <f t="shared" si="175"/>
        <v>6</v>
      </c>
      <c r="Y935" s="3">
        <v>0.58699999999999997</v>
      </c>
      <c r="Z935" s="3">
        <v>0.49299999999999999</v>
      </c>
      <c r="AA935" s="3">
        <v>1.4E-2</v>
      </c>
      <c r="AB935" s="3">
        <v>0.435</v>
      </c>
      <c r="AC935" s="3">
        <v>0.6</v>
      </c>
      <c r="AD935" s="1" t="s">
        <v>599</v>
      </c>
      <c r="AE935" s="5">
        <f t="shared" si="176"/>
        <v>7</v>
      </c>
      <c r="AF935" s="5">
        <f t="shared" si="177"/>
        <v>14</v>
      </c>
      <c r="AG935">
        <v>143</v>
      </c>
      <c r="AH935">
        <v>11</v>
      </c>
      <c r="AI935">
        <v>4</v>
      </c>
      <c r="AJ935">
        <v>72</v>
      </c>
      <c r="AK935">
        <f t="shared" si="180"/>
        <v>71</v>
      </c>
      <c r="AL935">
        <v>46</v>
      </c>
      <c r="AM935">
        <v>26</v>
      </c>
      <c r="AN935">
        <v>1</v>
      </c>
      <c r="AO935" s="1" t="s">
        <v>166</v>
      </c>
    </row>
    <row r="936" spans="1:41" x14ac:dyDescent="0.35">
      <c r="A936" s="2">
        <v>39986</v>
      </c>
      <c r="B936" t="s">
        <v>103</v>
      </c>
      <c r="C936">
        <v>5</v>
      </c>
      <c r="D936" t="s">
        <v>104</v>
      </c>
      <c r="E936" t="s">
        <v>54</v>
      </c>
      <c r="F936">
        <v>4</v>
      </c>
      <c r="G936">
        <v>25</v>
      </c>
      <c r="H936">
        <v>1</v>
      </c>
      <c r="I936">
        <v>4</v>
      </c>
      <c r="J936">
        <v>28</v>
      </c>
      <c r="K936" t="s">
        <v>37</v>
      </c>
      <c r="L936" t="s">
        <v>1064</v>
      </c>
      <c r="M936" s="1" t="s">
        <v>246</v>
      </c>
      <c r="N936">
        <v>1.6</v>
      </c>
      <c r="O936" s="3">
        <v>9.9000000000000005E-2</v>
      </c>
      <c r="P936" s="3">
        <v>1.2E-2</v>
      </c>
      <c r="Q936" s="3">
        <v>0.63</v>
      </c>
      <c r="R936" s="3">
        <v>0.745</v>
      </c>
      <c r="S936" s="3">
        <v>0.76700000000000002</v>
      </c>
      <c r="T936" s="1" t="s">
        <v>46</v>
      </c>
      <c r="U936" s="5">
        <f t="shared" si="178"/>
        <v>0</v>
      </c>
      <c r="V936" s="5">
        <f t="shared" si="179"/>
        <v>1</v>
      </c>
      <c r="W936" s="5">
        <f t="shared" si="174"/>
        <v>0</v>
      </c>
      <c r="X936" s="5">
        <f t="shared" si="175"/>
        <v>1</v>
      </c>
      <c r="Y936" s="3">
        <v>0.55900000000000005</v>
      </c>
      <c r="Z936" s="3">
        <v>0.39600000000000002</v>
      </c>
      <c r="AA936" s="3">
        <v>6.3E-2</v>
      </c>
      <c r="AB936" s="3">
        <v>0.25</v>
      </c>
      <c r="AC936" s="3">
        <v>0.6</v>
      </c>
      <c r="AD936" s="1" t="s">
        <v>95</v>
      </c>
      <c r="AE936" s="5">
        <f t="shared" si="176"/>
        <v>4</v>
      </c>
      <c r="AF936" s="5">
        <f t="shared" si="177"/>
        <v>12</v>
      </c>
      <c r="AG936">
        <v>177</v>
      </c>
      <c r="AH936">
        <v>8</v>
      </c>
      <c r="AI936">
        <v>1</v>
      </c>
      <c r="AJ936">
        <v>81</v>
      </c>
      <c r="AK936">
        <f t="shared" si="180"/>
        <v>96</v>
      </c>
      <c r="AL936">
        <v>51</v>
      </c>
      <c r="AM936">
        <v>30</v>
      </c>
      <c r="AN936">
        <v>6</v>
      </c>
      <c r="AO936" s="1" t="s">
        <v>187</v>
      </c>
    </row>
    <row r="937" spans="1:41" x14ac:dyDescent="0.35">
      <c r="A937" s="2">
        <v>39986</v>
      </c>
      <c r="B937" t="s">
        <v>103</v>
      </c>
      <c r="C937">
        <v>5</v>
      </c>
      <c r="D937" t="s">
        <v>104</v>
      </c>
      <c r="E937" t="s">
        <v>128</v>
      </c>
      <c r="F937">
        <v>4</v>
      </c>
      <c r="G937">
        <v>106</v>
      </c>
      <c r="H937">
        <v>1</v>
      </c>
      <c r="I937">
        <v>4</v>
      </c>
      <c r="J937" t="s">
        <v>203</v>
      </c>
      <c r="K937" t="s">
        <v>37</v>
      </c>
      <c r="L937" t="s">
        <v>1184</v>
      </c>
      <c r="M937" s="1" t="s">
        <v>895</v>
      </c>
      <c r="N937">
        <v>1.29</v>
      </c>
      <c r="O937" s="3">
        <v>0.13400000000000001</v>
      </c>
      <c r="P937" s="3">
        <v>6.2E-2</v>
      </c>
      <c r="Q937" s="3">
        <v>0.64900000000000002</v>
      </c>
      <c r="R937" s="3">
        <v>0.63500000000000001</v>
      </c>
      <c r="S937" s="3">
        <v>0.52900000000000003</v>
      </c>
      <c r="T937" s="1" t="s">
        <v>267</v>
      </c>
      <c r="U937" s="5">
        <f t="shared" si="178"/>
        <v>6</v>
      </c>
      <c r="V937" s="5">
        <f t="shared" si="179"/>
        <v>10</v>
      </c>
      <c r="W937" s="5">
        <f t="shared" si="174"/>
        <v>6</v>
      </c>
      <c r="X937" s="5">
        <f t="shared" si="175"/>
        <v>10</v>
      </c>
      <c r="Y937" s="3">
        <v>0.56000000000000005</v>
      </c>
      <c r="Z937" s="3">
        <v>0.51700000000000002</v>
      </c>
      <c r="AA937" s="3">
        <v>0</v>
      </c>
      <c r="AB937" s="3">
        <v>0.50900000000000001</v>
      </c>
      <c r="AC937" s="3">
        <v>0.52900000000000003</v>
      </c>
      <c r="AD937" s="1" t="s">
        <v>709</v>
      </c>
      <c r="AE937" s="5">
        <f t="shared" si="176"/>
        <v>8</v>
      </c>
      <c r="AF937" s="5">
        <f t="shared" si="177"/>
        <v>15</v>
      </c>
      <c r="AG937">
        <v>184</v>
      </c>
      <c r="AH937">
        <v>13</v>
      </c>
      <c r="AI937">
        <v>6</v>
      </c>
      <c r="AJ937">
        <v>97</v>
      </c>
      <c r="AK937">
        <f t="shared" si="180"/>
        <v>87</v>
      </c>
      <c r="AL937">
        <v>63</v>
      </c>
      <c r="AM937">
        <v>34</v>
      </c>
      <c r="AN937">
        <v>0</v>
      </c>
      <c r="AO937" s="1" t="s">
        <v>132</v>
      </c>
    </row>
    <row r="938" spans="1:41" x14ac:dyDescent="0.35">
      <c r="A938" s="2">
        <v>39986</v>
      </c>
      <c r="B938" t="s">
        <v>103</v>
      </c>
      <c r="C938">
        <v>5</v>
      </c>
      <c r="D938" t="s">
        <v>104</v>
      </c>
      <c r="E938" t="s">
        <v>133</v>
      </c>
      <c r="F938">
        <v>4</v>
      </c>
      <c r="G938">
        <v>81</v>
      </c>
      <c r="H938">
        <v>1</v>
      </c>
      <c r="I938">
        <v>4</v>
      </c>
      <c r="K938" t="s">
        <v>37</v>
      </c>
      <c r="L938" t="s">
        <v>879</v>
      </c>
      <c r="M938" s="1" t="s">
        <v>1185</v>
      </c>
      <c r="N938">
        <v>1.33</v>
      </c>
      <c r="O938" s="3">
        <v>0.109</v>
      </c>
      <c r="P938" s="3">
        <v>3.1E-2</v>
      </c>
      <c r="Q938" s="3">
        <v>0.68</v>
      </c>
      <c r="R938" s="3">
        <v>0.82799999999999996</v>
      </c>
      <c r="S938" s="3">
        <v>0.48799999999999999</v>
      </c>
      <c r="T938" s="1" t="s">
        <v>122</v>
      </c>
      <c r="U938" s="5">
        <f t="shared" si="178"/>
        <v>3</v>
      </c>
      <c r="V938" s="5">
        <f t="shared" si="179"/>
        <v>4</v>
      </c>
      <c r="W938" s="5">
        <f t="shared" si="174"/>
        <v>3</v>
      </c>
      <c r="X938" s="5">
        <f t="shared" si="175"/>
        <v>4</v>
      </c>
      <c r="Y938" s="3">
        <v>0.53200000000000003</v>
      </c>
      <c r="Z938" s="3">
        <v>0.375</v>
      </c>
      <c r="AA938" s="3">
        <v>0.02</v>
      </c>
      <c r="AB938" s="3">
        <v>0.317</v>
      </c>
      <c r="AC938" s="3">
        <v>0.5</v>
      </c>
      <c r="AD938" s="1" t="s">
        <v>95</v>
      </c>
      <c r="AE938" s="5">
        <f t="shared" si="176"/>
        <v>4</v>
      </c>
      <c r="AF938" s="5">
        <f t="shared" si="177"/>
        <v>12</v>
      </c>
      <c r="AG938">
        <v>280</v>
      </c>
      <c r="AH938">
        <v>14</v>
      </c>
      <c r="AI938">
        <v>4</v>
      </c>
      <c r="AJ938">
        <v>128</v>
      </c>
      <c r="AK938">
        <f t="shared" si="180"/>
        <v>152</v>
      </c>
      <c r="AL938">
        <v>87</v>
      </c>
      <c r="AM938">
        <v>41</v>
      </c>
      <c r="AN938">
        <v>3</v>
      </c>
      <c r="AO938" s="1" t="s">
        <v>1186</v>
      </c>
    </row>
    <row r="939" spans="1:41" x14ac:dyDescent="0.35">
      <c r="A939" s="2">
        <v>39972</v>
      </c>
      <c r="B939" t="s">
        <v>1187</v>
      </c>
      <c r="C939">
        <v>3</v>
      </c>
      <c r="D939" t="s">
        <v>104</v>
      </c>
      <c r="E939" t="s">
        <v>61</v>
      </c>
      <c r="F939">
        <v>4</v>
      </c>
      <c r="G939">
        <v>41</v>
      </c>
      <c r="H939">
        <v>0</v>
      </c>
      <c r="I939">
        <v>2</v>
      </c>
      <c r="J939" t="s">
        <v>174</v>
      </c>
      <c r="K939" t="s">
        <v>934</v>
      </c>
      <c r="L939" t="s">
        <v>37</v>
      </c>
      <c r="M939" s="1" t="s">
        <v>1188</v>
      </c>
      <c r="N939">
        <v>0.76</v>
      </c>
      <c r="O939" s="3">
        <v>4.7E-2</v>
      </c>
      <c r="P939" s="3">
        <v>3.5000000000000003E-2</v>
      </c>
      <c r="Q939" s="3">
        <v>0.53500000000000003</v>
      </c>
      <c r="R939" s="3">
        <v>0.63</v>
      </c>
      <c r="S939" s="3">
        <v>0.6</v>
      </c>
      <c r="T939" s="1" t="s">
        <v>237</v>
      </c>
      <c r="U939" s="5">
        <f t="shared" si="178"/>
        <v>7</v>
      </c>
      <c r="V939" s="5">
        <f t="shared" si="179"/>
        <v>10</v>
      </c>
      <c r="W939" s="5">
        <f t="shared" si="174"/>
        <v>7</v>
      </c>
      <c r="X939" s="5">
        <f t="shared" si="175"/>
        <v>10</v>
      </c>
      <c r="Y939" s="3">
        <v>0.439</v>
      </c>
      <c r="Z939" s="3">
        <v>0.29099999999999998</v>
      </c>
      <c r="AA939" s="3">
        <v>9.7000000000000003E-2</v>
      </c>
      <c r="AB939" s="3">
        <v>0.17499999999999999</v>
      </c>
      <c r="AC939" s="3">
        <v>0.435</v>
      </c>
      <c r="AD939" s="1" t="s">
        <v>403</v>
      </c>
      <c r="AE939" s="5">
        <f t="shared" si="176"/>
        <v>0</v>
      </c>
      <c r="AF939" s="5">
        <f t="shared" si="177"/>
        <v>4</v>
      </c>
      <c r="AG939">
        <v>189</v>
      </c>
      <c r="AH939">
        <v>4</v>
      </c>
      <c r="AI939">
        <v>3</v>
      </c>
      <c r="AJ939">
        <v>86</v>
      </c>
      <c r="AK939">
        <f t="shared" si="180"/>
        <v>103</v>
      </c>
      <c r="AL939">
        <v>46</v>
      </c>
      <c r="AM939">
        <v>40</v>
      </c>
      <c r="AN939">
        <v>10</v>
      </c>
      <c r="AO939" s="1" t="s">
        <v>859</v>
      </c>
    </row>
    <row r="940" spans="1:41" x14ac:dyDescent="0.35">
      <c r="A940" s="2">
        <v>39972</v>
      </c>
      <c r="B940" t="s">
        <v>1187</v>
      </c>
      <c r="C940">
        <v>3</v>
      </c>
      <c r="D940" t="s">
        <v>104</v>
      </c>
      <c r="E940" t="s">
        <v>36</v>
      </c>
      <c r="F940">
        <v>4</v>
      </c>
      <c r="G940">
        <v>136</v>
      </c>
      <c r="H940">
        <v>1</v>
      </c>
      <c r="I940">
        <v>2</v>
      </c>
      <c r="J940" t="s">
        <v>203</v>
      </c>
      <c r="K940" t="s">
        <v>37</v>
      </c>
      <c r="L940" t="s">
        <v>966</v>
      </c>
      <c r="M940" s="1" t="s">
        <v>1189</v>
      </c>
      <c r="N940">
        <v>1.1499999999999999</v>
      </c>
      <c r="O940" s="3">
        <v>0.13700000000000001</v>
      </c>
      <c r="P940" s="3">
        <v>2.7E-2</v>
      </c>
      <c r="Q940" s="3">
        <v>0.65800000000000003</v>
      </c>
      <c r="R940" s="3">
        <v>0.81299999999999994</v>
      </c>
      <c r="S940" s="3">
        <v>0.44</v>
      </c>
      <c r="T940" s="1" t="s">
        <v>88</v>
      </c>
      <c r="U940" s="5">
        <f t="shared" si="178"/>
        <v>2</v>
      </c>
      <c r="V940" s="5">
        <f t="shared" si="179"/>
        <v>3</v>
      </c>
      <c r="W940" s="5">
        <f t="shared" si="174"/>
        <v>2</v>
      </c>
      <c r="X940" s="5">
        <f t="shared" si="175"/>
        <v>3</v>
      </c>
      <c r="Y940" s="3">
        <v>0.52400000000000002</v>
      </c>
      <c r="Z940" s="3">
        <v>0.36099999999999999</v>
      </c>
      <c r="AA940" s="3">
        <v>2.8000000000000001E-2</v>
      </c>
      <c r="AB940" s="3">
        <v>0.27500000000000002</v>
      </c>
      <c r="AC940" s="3">
        <v>0.46899999999999997</v>
      </c>
      <c r="AD940" s="1" t="s">
        <v>41</v>
      </c>
      <c r="AE940" s="5">
        <f t="shared" si="176"/>
        <v>2</v>
      </c>
      <c r="AF940" s="5">
        <f t="shared" si="177"/>
        <v>6</v>
      </c>
      <c r="AG940">
        <v>145</v>
      </c>
      <c r="AH940">
        <v>10</v>
      </c>
      <c r="AI940">
        <v>2</v>
      </c>
      <c r="AJ940">
        <v>73</v>
      </c>
      <c r="AK940">
        <f t="shared" si="180"/>
        <v>72</v>
      </c>
      <c r="AL940">
        <v>48</v>
      </c>
      <c r="AM940">
        <v>25</v>
      </c>
      <c r="AN940">
        <v>2</v>
      </c>
      <c r="AO940" s="1" t="s">
        <v>320</v>
      </c>
    </row>
    <row r="941" spans="1:41" x14ac:dyDescent="0.35">
      <c r="A941" s="2">
        <v>39972</v>
      </c>
      <c r="B941" t="s">
        <v>1187</v>
      </c>
      <c r="C941">
        <v>3</v>
      </c>
      <c r="D941" t="s">
        <v>104</v>
      </c>
      <c r="E941" t="s">
        <v>43</v>
      </c>
      <c r="F941">
        <v>4</v>
      </c>
      <c r="G941">
        <v>28</v>
      </c>
      <c r="H941">
        <v>1</v>
      </c>
      <c r="I941">
        <v>2</v>
      </c>
      <c r="J941">
        <v>7</v>
      </c>
      <c r="K941" t="s">
        <v>37</v>
      </c>
      <c r="L941" t="s">
        <v>979</v>
      </c>
      <c r="M941" s="1" t="s">
        <v>665</v>
      </c>
      <c r="N941">
        <v>1.81</v>
      </c>
      <c r="O941" s="3">
        <v>0.122</v>
      </c>
      <c r="P941" s="3">
        <v>0.02</v>
      </c>
      <c r="Q941" s="3">
        <v>0.755</v>
      </c>
      <c r="R941" s="3">
        <v>0.81100000000000005</v>
      </c>
      <c r="S941" s="3">
        <v>0.41699999999999998</v>
      </c>
      <c r="T941" s="1" t="s">
        <v>70</v>
      </c>
      <c r="U941" s="5">
        <f t="shared" si="178"/>
        <v>1</v>
      </c>
      <c r="V941" s="5">
        <f t="shared" si="179"/>
        <v>2</v>
      </c>
      <c r="W941" s="5">
        <f t="shared" si="174"/>
        <v>1</v>
      </c>
      <c r="X941" s="5">
        <f t="shared" si="175"/>
        <v>2</v>
      </c>
      <c r="Y941" s="3">
        <v>0.60399999999999998</v>
      </c>
      <c r="Z941" s="3">
        <v>0.51600000000000001</v>
      </c>
      <c r="AA941" s="3">
        <v>8.1000000000000003E-2</v>
      </c>
      <c r="AB941" s="3">
        <v>0.379</v>
      </c>
      <c r="AC941" s="3">
        <v>0.63600000000000001</v>
      </c>
      <c r="AD941" s="1" t="s">
        <v>186</v>
      </c>
      <c r="AE941" s="5">
        <f t="shared" si="176"/>
        <v>4</v>
      </c>
      <c r="AF941" s="5">
        <f t="shared" si="177"/>
        <v>7</v>
      </c>
      <c r="AG941">
        <v>111</v>
      </c>
      <c r="AH941">
        <v>6</v>
      </c>
      <c r="AI941">
        <v>1</v>
      </c>
      <c r="AJ941">
        <v>49</v>
      </c>
      <c r="AK941">
        <f t="shared" si="180"/>
        <v>62</v>
      </c>
      <c r="AL941">
        <v>37</v>
      </c>
      <c r="AM941">
        <v>12</v>
      </c>
      <c r="AN941">
        <v>5</v>
      </c>
      <c r="AO941" s="1" t="s">
        <v>456</v>
      </c>
    </row>
    <row r="942" spans="1:41" x14ac:dyDescent="0.35">
      <c r="A942" s="2">
        <v>39972</v>
      </c>
      <c r="B942" t="s">
        <v>1187</v>
      </c>
      <c r="C942">
        <v>3</v>
      </c>
      <c r="D942" t="s">
        <v>104</v>
      </c>
      <c r="E942" t="s">
        <v>49</v>
      </c>
      <c r="F942">
        <v>4</v>
      </c>
      <c r="G942">
        <v>56</v>
      </c>
      <c r="H942">
        <v>1</v>
      </c>
      <c r="I942">
        <v>2</v>
      </c>
      <c r="K942" t="s">
        <v>37</v>
      </c>
      <c r="L942" t="s">
        <v>1137</v>
      </c>
      <c r="M942" s="1" t="s">
        <v>1190</v>
      </c>
      <c r="N942">
        <v>1.33</v>
      </c>
      <c r="O942" s="3">
        <v>0.161</v>
      </c>
      <c r="P942" s="3">
        <v>1.0999999999999999E-2</v>
      </c>
      <c r="Q942" s="3">
        <v>0.52900000000000003</v>
      </c>
      <c r="R942" s="3">
        <v>0.78300000000000003</v>
      </c>
      <c r="S942" s="3">
        <v>0.58499999999999996</v>
      </c>
      <c r="T942" s="1" t="s">
        <v>262</v>
      </c>
      <c r="U942" s="5">
        <f t="shared" si="178"/>
        <v>11</v>
      </c>
      <c r="V942" s="5">
        <f t="shared" si="179"/>
        <v>13</v>
      </c>
      <c r="W942" s="5">
        <f t="shared" si="174"/>
        <v>11</v>
      </c>
      <c r="X942" s="5">
        <f t="shared" si="175"/>
        <v>13</v>
      </c>
      <c r="Y942" s="3">
        <v>0.53600000000000003</v>
      </c>
      <c r="Z942" s="3">
        <v>0.41099999999999998</v>
      </c>
      <c r="AA942" s="3">
        <v>6.5000000000000002E-2</v>
      </c>
      <c r="AB942" s="3">
        <v>0.35799999999999998</v>
      </c>
      <c r="AC942" s="3">
        <v>0.5</v>
      </c>
      <c r="AD942" s="1" t="s">
        <v>47</v>
      </c>
      <c r="AE942" s="5">
        <f t="shared" si="176"/>
        <v>5</v>
      </c>
      <c r="AF942" s="5">
        <f t="shared" si="177"/>
        <v>11</v>
      </c>
      <c r="AG942">
        <v>194</v>
      </c>
      <c r="AH942">
        <v>14</v>
      </c>
      <c r="AI942">
        <v>1</v>
      </c>
      <c r="AJ942">
        <v>87</v>
      </c>
      <c r="AK942">
        <f t="shared" si="180"/>
        <v>107</v>
      </c>
      <c r="AL942">
        <v>46</v>
      </c>
      <c r="AM942">
        <v>41</v>
      </c>
      <c r="AN942">
        <v>7</v>
      </c>
      <c r="AO942" s="1" t="s">
        <v>616</v>
      </c>
    </row>
    <row r="943" spans="1:41" x14ac:dyDescent="0.35">
      <c r="A943" s="2">
        <v>39972</v>
      </c>
      <c r="B943" t="s">
        <v>1187</v>
      </c>
      <c r="C943">
        <v>3</v>
      </c>
      <c r="D943" t="s">
        <v>104</v>
      </c>
      <c r="E943" t="s">
        <v>54</v>
      </c>
      <c r="F943">
        <v>4</v>
      </c>
      <c r="G943">
        <v>66</v>
      </c>
      <c r="H943">
        <v>1</v>
      </c>
      <c r="I943">
        <v>2</v>
      </c>
      <c r="K943" t="s">
        <v>37</v>
      </c>
      <c r="L943" t="s">
        <v>776</v>
      </c>
      <c r="M943" s="1" t="s">
        <v>767</v>
      </c>
      <c r="N943">
        <v>1.48</v>
      </c>
      <c r="O943" s="3">
        <v>0.13100000000000001</v>
      </c>
      <c r="P943" s="3">
        <v>3.3000000000000002E-2</v>
      </c>
      <c r="Q943" s="3">
        <v>0.72099999999999997</v>
      </c>
      <c r="R943" s="3">
        <v>0.75</v>
      </c>
      <c r="S943" s="3">
        <v>0.58799999999999997</v>
      </c>
      <c r="T943" s="1" t="s">
        <v>75</v>
      </c>
      <c r="U943" s="5">
        <f t="shared" si="178"/>
        <v>2</v>
      </c>
      <c r="V943" s="5">
        <f t="shared" si="179"/>
        <v>2</v>
      </c>
      <c r="W943" s="5">
        <f t="shared" si="174"/>
        <v>2</v>
      </c>
      <c r="X943" s="5">
        <f t="shared" si="175"/>
        <v>2</v>
      </c>
      <c r="Y943" s="3">
        <v>0.55400000000000005</v>
      </c>
      <c r="Z943" s="3">
        <v>0.436</v>
      </c>
      <c r="AA943" s="3">
        <v>2.5999999999999999E-2</v>
      </c>
      <c r="AB943" s="3">
        <v>0.36399999999999999</v>
      </c>
      <c r="AC943" s="3">
        <v>0.60899999999999999</v>
      </c>
      <c r="AD943" s="1" t="s">
        <v>283</v>
      </c>
      <c r="AE943" s="5">
        <f t="shared" si="176"/>
        <v>3</v>
      </c>
      <c r="AF943" s="5">
        <f t="shared" si="177"/>
        <v>10</v>
      </c>
      <c r="AG943">
        <v>139</v>
      </c>
      <c r="AH943">
        <v>8</v>
      </c>
      <c r="AI943">
        <v>2</v>
      </c>
      <c r="AJ943">
        <v>61</v>
      </c>
      <c r="AK943">
        <f t="shared" si="180"/>
        <v>78</v>
      </c>
      <c r="AL943">
        <v>44</v>
      </c>
      <c r="AM943">
        <v>17</v>
      </c>
      <c r="AN943">
        <v>2</v>
      </c>
      <c r="AO943" s="1" t="s">
        <v>409</v>
      </c>
    </row>
    <row r="944" spans="1:41" x14ac:dyDescent="0.35">
      <c r="A944" s="2">
        <v>39958</v>
      </c>
      <c r="B944" t="s">
        <v>138</v>
      </c>
      <c r="C944">
        <v>5</v>
      </c>
      <c r="D944" t="s">
        <v>139</v>
      </c>
      <c r="E944" t="s">
        <v>54</v>
      </c>
      <c r="F944">
        <v>4</v>
      </c>
      <c r="G944">
        <v>31</v>
      </c>
      <c r="H944">
        <v>0</v>
      </c>
      <c r="I944">
        <v>4</v>
      </c>
      <c r="J944">
        <v>29</v>
      </c>
      <c r="K944" t="s">
        <v>428</v>
      </c>
      <c r="L944" t="s">
        <v>37</v>
      </c>
      <c r="M944" s="1" t="s">
        <v>246</v>
      </c>
      <c r="N944">
        <v>0.82</v>
      </c>
      <c r="O944" s="3">
        <v>3.3000000000000002E-2</v>
      </c>
      <c r="P944" s="3">
        <v>3.3000000000000002E-2</v>
      </c>
      <c r="Q944" s="3">
        <v>0.64400000000000002</v>
      </c>
      <c r="R944" s="3">
        <v>0.65500000000000003</v>
      </c>
      <c r="S944" s="3">
        <v>0.40600000000000003</v>
      </c>
      <c r="T944" s="1" t="s">
        <v>234</v>
      </c>
      <c r="U944" s="5">
        <f t="shared" si="178"/>
        <v>5</v>
      </c>
      <c r="V944" s="5">
        <f t="shared" si="179"/>
        <v>10</v>
      </c>
      <c r="W944" s="5">
        <f t="shared" si="174"/>
        <v>5</v>
      </c>
      <c r="X944" s="5">
        <f t="shared" si="175"/>
        <v>10</v>
      </c>
      <c r="Y944" s="3">
        <v>0.45700000000000002</v>
      </c>
      <c r="Z944" s="3">
        <v>0.35699999999999998</v>
      </c>
      <c r="AA944" s="3">
        <v>0.01</v>
      </c>
      <c r="AB944" s="3">
        <v>0.35399999999999998</v>
      </c>
      <c r="AC944" s="3">
        <v>0.36399999999999999</v>
      </c>
      <c r="AD944" s="1" t="s">
        <v>41</v>
      </c>
      <c r="AE944" s="5">
        <f t="shared" si="176"/>
        <v>2</v>
      </c>
      <c r="AF944" s="5">
        <f t="shared" si="177"/>
        <v>6</v>
      </c>
      <c r="AG944">
        <v>188</v>
      </c>
      <c r="AH944">
        <v>3</v>
      </c>
      <c r="AI944">
        <v>3</v>
      </c>
      <c r="AJ944">
        <v>90</v>
      </c>
      <c r="AK944">
        <f t="shared" si="180"/>
        <v>98</v>
      </c>
      <c r="AL944">
        <v>58</v>
      </c>
      <c r="AM944">
        <v>32</v>
      </c>
      <c r="AN944">
        <v>1</v>
      </c>
      <c r="AO944" s="1" t="s">
        <v>619</v>
      </c>
    </row>
    <row r="945" spans="1:41" x14ac:dyDescent="0.35">
      <c r="A945" s="2">
        <v>39958</v>
      </c>
      <c r="B945" t="s">
        <v>138</v>
      </c>
      <c r="C945">
        <v>5</v>
      </c>
      <c r="D945" t="s">
        <v>139</v>
      </c>
      <c r="E945" t="s">
        <v>128</v>
      </c>
      <c r="F945">
        <v>4</v>
      </c>
      <c r="G945">
        <v>110</v>
      </c>
      <c r="H945">
        <v>1</v>
      </c>
      <c r="I945">
        <v>4</v>
      </c>
      <c r="J945" t="s">
        <v>203</v>
      </c>
      <c r="K945" t="s">
        <v>37</v>
      </c>
      <c r="L945" t="s">
        <v>839</v>
      </c>
      <c r="M945" s="1" t="s">
        <v>1111</v>
      </c>
      <c r="N945">
        <v>1.47</v>
      </c>
      <c r="O945" s="3">
        <v>6.5000000000000002E-2</v>
      </c>
      <c r="P945" s="3">
        <v>2.5999999999999999E-2</v>
      </c>
      <c r="Q945" s="3">
        <v>0.68799999999999994</v>
      </c>
      <c r="R945" s="3">
        <v>0.67900000000000005</v>
      </c>
      <c r="S945" s="3">
        <v>0.625</v>
      </c>
      <c r="T945" s="1" t="s">
        <v>71</v>
      </c>
      <c r="U945" s="5">
        <f t="shared" si="178"/>
        <v>3</v>
      </c>
      <c r="V945" s="5">
        <f t="shared" si="179"/>
        <v>5</v>
      </c>
      <c r="W945" s="5">
        <f t="shared" si="174"/>
        <v>3</v>
      </c>
      <c r="X945" s="5">
        <f t="shared" si="175"/>
        <v>5</v>
      </c>
      <c r="Y945" s="3">
        <v>0.56499999999999995</v>
      </c>
      <c r="Z945" s="3">
        <v>0.495</v>
      </c>
      <c r="AA945" s="3">
        <v>5.6000000000000001E-2</v>
      </c>
      <c r="AB945" s="3">
        <v>0.38700000000000001</v>
      </c>
      <c r="AC945" s="3">
        <v>0.64400000000000002</v>
      </c>
      <c r="AD945" s="1" t="s">
        <v>544</v>
      </c>
      <c r="AE945" s="5">
        <f t="shared" si="176"/>
        <v>7</v>
      </c>
      <c r="AF945" s="5">
        <f t="shared" si="177"/>
        <v>18</v>
      </c>
      <c r="AG945">
        <v>184</v>
      </c>
      <c r="AH945">
        <v>5</v>
      </c>
      <c r="AI945">
        <v>2</v>
      </c>
      <c r="AJ945">
        <v>77</v>
      </c>
      <c r="AK945">
        <f t="shared" si="180"/>
        <v>107</v>
      </c>
      <c r="AL945">
        <v>53</v>
      </c>
      <c r="AM945">
        <v>24</v>
      </c>
      <c r="AN945">
        <v>6</v>
      </c>
      <c r="AO945" s="1" t="s">
        <v>508</v>
      </c>
    </row>
    <row r="946" spans="1:41" x14ac:dyDescent="0.35">
      <c r="A946" s="2">
        <v>39958</v>
      </c>
      <c r="B946" t="s">
        <v>138</v>
      </c>
      <c r="C946">
        <v>5</v>
      </c>
      <c r="D946" t="s">
        <v>139</v>
      </c>
      <c r="E946" t="s">
        <v>133</v>
      </c>
      <c r="F946">
        <v>4</v>
      </c>
      <c r="G946">
        <v>102</v>
      </c>
      <c r="H946">
        <v>1</v>
      </c>
      <c r="I946">
        <v>4</v>
      </c>
      <c r="K946" t="s">
        <v>37</v>
      </c>
      <c r="L946" t="s">
        <v>1191</v>
      </c>
      <c r="M946" s="1" t="s">
        <v>1192</v>
      </c>
      <c r="N946">
        <v>1.96</v>
      </c>
      <c r="O946" s="3">
        <v>2.4E-2</v>
      </c>
      <c r="P946" s="3">
        <v>0</v>
      </c>
      <c r="Q946" s="3">
        <v>0.66700000000000004</v>
      </c>
      <c r="R946" s="3">
        <v>0.82099999999999995</v>
      </c>
      <c r="S946" s="3">
        <v>0.64300000000000002</v>
      </c>
      <c r="T946" s="1" t="s">
        <v>57</v>
      </c>
      <c r="U946" s="5">
        <f t="shared" si="178"/>
        <v>0</v>
      </c>
      <c r="V946" s="5">
        <f t="shared" si="179"/>
        <v>0</v>
      </c>
      <c r="W946" s="5">
        <f t="shared" si="174"/>
        <v>0</v>
      </c>
      <c r="X946" s="5">
        <f t="shared" si="175"/>
        <v>0</v>
      </c>
      <c r="Y946" s="3">
        <v>0.59</v>
      </c>
      <c r="Z946" s="3">
        <v>0.46600000000000003</v>
      </c>
      <c r="AA946" s="3">
        <v>0</v>
      </c>
      <c r="AB946" s="3">
        <v>0.39500000000000002</v>
      </c>
      <c r="AC946" s="3">
        <v>0.6</v>
      </c>
      <c r="AD946" s="1" t="s">
        <v>345</v>
      </c>
      <c r="AE946" s="5">
        <f t="shared" si="176"/>
        <v>2</v>
      </c>
      <c r="AF946" s="5">
        <f t="shared" si="177"/>
        <v>7</v>
      </c>
      <c r="AG946">
        <v>100</v>
      </c>
      <c r="AH946">
        <v>1</v>
      </c>
      <c r="AI946">
        <v>0</v>
      </c>
      <c r="AJ946">
        <v>42</v>
      </c>
      <c r="AK946">
        <f t="shared" si="180"/>
        <v>58</v>
      </c>
      <c r="AL946">
        <v>28</v>
      </c>
      <c r="AM946">
        <v>14</v>
      </c>
      <c r="AN946">
        <v>0</v>
      </c>
      <c r="AO946" s="1" t="s">
        <v>369</v>
      </c>
    </row>
    <row r="947" spans="1:41" x14ac:dyDescent="0.35">
      <c r="A947" s="2">
        <v>39943</v>
      </c>
      <c r="B947" t="s">
        <v>167</v>
      </c>
      <c r="C947">
        <v>3</v>
      </c>
      <c r="D947" t="s">
        <v>139</v>
      </c>
      <c r="E947" t="s">
        <v>36</v>
      </c>
      <c r="F947">
        <v>4</v>
      </c>
      <c r="G947">
        <v>1</v>
      </c>
      <c r="H947">
        <v>0</v>
      </c>
      <c r="I947">
        <v>3</v>
      </c>
      <c r="J947">
        <v>1</v>
      </c>
      <c r="K947" t="s">
        <v>140</v>
      </c>
      <c r="L947" t="s">
        <v>37</v>
      </c>
      <c r="M947" s="1" t="s">
        <v>1193</v>
      </c>
      <c r="N947">
        <v>1.18</v>
      </c>
      <c r="O947" s="3">
        <v>6.3E-2</v>
      </c>
      <c r="P947" s="3">
        <v>2.7E-2</v>
      </c>
      <c r="Q947" s="3">
        <v>0.61599999999999999</v>
      </c>
      <c r="R947" s="3">
        <v>0.81200000000000006</v>
      </c>
      <c r="S947" s="3">
        <v>0.55800000000000005</v>
      </c>
      <c r="T947" s="1" t="s">
        <v>70</v>
      </c>
      <c r="U947" s="5">
        <f t="shared" si="178"/>
        <v>1</v>
      </c>
      <c r="V947" s="5">
        <f t="shared" si="179"/>
        <v>2</v>
      </c>
      <c r="W947" s="5">
        <f t="shared" si="174"/>
        <v>1</v>
      </c>
      <c r="X947" s="5">
        <f t="shared" si="175"/>
        <v>2</v>
      </c>
      <c r="Y947" s="3">
        <v>0.51</v>
      </c>
      <c r="Z947" s="3">
        <v>0.33800000000000002</v>
      </c>
      <c r="AA947" s="3">
        <v>0.03</v>
      </c>
      <c r="AB947" s="3">
        <v>0.28699999999999998</v>
      </c>
      <c r="AC947" s="3">
        <v>0.5</v>
      </c>
      <c r="AD947" s="1" t="s">
        <v>444</v>
      </c>
      <c r="AE947" s="5">
        <f t="shared" si="176"/>
        <v>2</v>
      </c>
      <c r="AF947" s="5">
        <f t="shared" si="177"/>
        <v>8</v>
      </c>
      <c r="AG947">
        <v>245</v>
      </c>
      <c r="AH947">
        <v>7</v>
      </c>
      <c r="AI947">
        <v>3</v>
      </c>
      <c r="AJ947">
        <v>112</v>
      </c>
      <c r="AK947">
        <f t="shared" si="180"/>
        <v>133</v>
      </c>
      <c r="AL947">
        <v>69</v>
      </c>
      <c r="AM947">
        <v>43</v>
      </c>
      <c r="AN947">
        <v>4</v>
      </c>
      <c r="AO947" s="1" t="s">
        <v>1194</v>
      </c>
    </row>
    <row r="948" spans="1:41" x14ac:dyDescent="0.35">
      <c r="A948" s="2">
        <v>39943</v>
      </c>
      <c r="B948" t="s">
        <v>167</v>
      </c>
      <c r="C948">
        <v>3</v>
      </c>
      <c r="D948" t="s">
        <v>139</v>
      </c>
      <c r="E948" t="s">
        <v>43</v>
      </c>
      <c r="F948">
        <v>4</v>
      </c>
      <c r="G948">
        <v>54</v>
      </c>
      <c r="H948">
        <v>1</v>
      </c>
      <c r="I948">
        <v>3</v>
      </c>
      <c r="J948" t="s">
        <v>174</v>
      </c>
      <c r="K948" t="s">
        <v>37</v>
      </c>
      <c r="L948" t="s">
        <v>1102</v>
      </c>
      <c r="M948" s="1" t="s">
        <v>537</v>
      </c>
      <c r="N948">
        <v>1.3</v>
      </c>
      <c r="O948" s="3">
        <v>8.2000000000000003E-2</v>
      </c>
      <c r="P948" s="3">
        <v>1.6E-2</v>
      </c>
      <c r="Q948" s="3">
        <v>0.63900000000000001</v>
      </c>
      <c r="R948" s="3">
        <v>0.76900000000000002</v>
      </c>
      <c r="S948" s="3">
        <v>0.63600000000000001</v>
      </c>
      <c r="T948" s="1" t="s">
        <v>75</v>
      </c>
      <c r="U948" s="5">
        <f t="shared" si="178"/>
        <v>2</v>
      </c>
      <c r="V948" s="5">
        <f t="shared" si="179"/>
        <v>2</v>
      </c>
      <c r="W948" s="5">
        <f t="shared" si="174"/>
        <v>2</v>
      </c>
      <c r="X948" s="5">
        <f t="shared" si="175"/>
        <v>2</v>
      </c>
      <c r="Y948" s="3">
        <v>0.52600000000000002</v>
      </c>
      <c r="Z948" s="3">
        <v>0.36099999999999999</v>
      </c>
      <c r="AA948" s="3">
        <v>4.2000000000000003E-2</v>
      </c>
      <c r="AB948" s="3">
        <v>0.32400000000000001</v>
      </c>
      <c r="AC948" s="3">
        <v>0.39500000000000002</v>
      </c>
      <c r="AD948" s="1" t="s">
        <v>345</v>
      </c>
      <c r="AE948" s="5">
        <f t="shared" si="176"/>
        <v>2</v>
      </c>
      <c r="AF948" s="5">
        <f t="shared" si="177"/>
        <v>7</v>
      </c>
      <c r="AG948">
        <v>133</v>
      </c>
      <c r="AH948">
        <v>5</v>
      </c>
      <c r="AI948">
        <v>1</v>
      </c>
      <c r="AJ948">
        <v>61</v>
      </c>
      <c r="AK948">
        <f t="shared" si="180"/>
        <v>72</v>
      </c>
      <c r="AL948">
        <v>39</v>
      </c>
      <c r="AM948">
        <v>22</v>
      </c>
      <c r="AN948">
        <v>3</v>
      </c>
      <c r="AO948" s="1" t="s">
        <v>666</v>
      </c>
    </row>
    <row r="949" spans="1:41" x14ac:dyDescent="0.35">
      <c r="A949" s="2">
        <v>39943</v>
      </c>
      <c r="B949" t="s">
        <v>167</v>
      </c>
      <c r="C949">
        <v>3</v>
      </c>
      <c r="D949" t="s">
        <v>139</v>
      </c>
      <c r="E949" t="s">
        <v>49</v>
      </c>
      <c r="F949">
        <v>4</v>
      </c>
      <c r="G949">
        <v>36</v>
      </c>
      <c r="H949">
        <v>1</v>
      </c>
      <c r="I949">
        <v>3</v>
      </c>
      <c r="K949" t="s">
        <v>37</v>
      </c>
      <c r="L949" t="s">
        <v>761</v>
      </c>
      <c r="M949" s="1" t="s">
        <v>537</v>
      </c>
      <c r="N949">
        <v>1.44</v>
      </c>
      <c r="O949" s="3">
        <v>5.2999999999999999E-2</v>
      </c>
      <c r="P949" s="3">
        <v>3.5000000000000003E-2</v>
      </c>
      <c r="Q949" s="3">
        <v>0.64900000000000002</v>
      </c>
      <c r="R949" s="3">
        <v>0.78400000000000003</v>
      </c>
      <c r="S949" s="3">
        <v>0.55000000000000004</v>
      </c>
      <c r="T949" s="1" t="s">
        <v>70</v>
      </c>
      <c r="U949" s="5">
        <f t="shared" si="178"/>
        <v>1</v>
      </c>
      <c r="V949" s="5">
        <f t="shared" si="179"/>
        <v>2</v>
      </c>
      <c r="W949" s="5">
        <f t="shared" si="174"/>
        <v>1</v>
      </c>
      <c r="X949" s="5">
        <f t="shared" si="175"/>
        <v>2</v>
      </c>
      <c r="Y949" s="3">
        <v>0.54500000000000004</v>
      </c>
      <c r="Z949" s="3">
        <v>0.42899999999999999</v>
      </c>
      <c r="AA949" s="3">
        <v>3.9E-2</v>
      </c>
      <c r="AB949" s="3">
        <v>0.41099999999999998</v>
      </c>
      <c r="AC949" s="3">
        <v>0.47599999999999998</v>
      </c>
      <c r="AD949" s="1" t="s">
        <v>353</v>
      </c>
      <c r="AE949" s="5">
        <f t="shared" si="176"/>
        <v>3</v>
      </c>
      <c r="AF949" s="5">
        <f t="shared" si="177"/>
        <v>11</v>
      </c>
      <c r="AG949">
        <v>134</v>
      </c>
      <c r="AH949">
        <v>3</v>
      </c>
      <c r="AI949">
        <v>2</v>
      </c>
      <c r="AJ949">
        <v>57</v>
      </c>
      <c r="AK949">
        <f t="shared" si="180"/>
        <v>77</v>
      </c>
      <c r="AL949">
        <v>37</v>
      </c>
      <c r="AM949">
        <v>20</v>
      </c>
      <c r="AN949">
        <v>3</v>
      </c>
      <c r="AO949" s="1" t="s">
        <v>208</v>
      </c>
    </row>
    <row r="950" spans="1:41" x14ac:dyDescent="0.35">
      <c r="A950" s="2">
        <v>39943</v>
      </c>
      <c r="B950" t="s">
        <v>167</v>
      </c>
      <c r="C950">
        <v>3</v>
      </c>
      <c r="D950" t="s">
        <v>139</v>
      </c>
      <c r="E950" t="s">
        <v>54</v>
      </c>
      <c r="F950">
        <v>4</v>
      </c>
      <c r="G950">
        <v>65</v>
      </c>
      <c r="H950">
        <v>1</v>
      </c>
      <c r="I950">
        <v>3</v>
      </c>
      <c r="J950" t="s">
        <v>174</v>
      </c>
      <c r="K950" t="s">
        <v>37</v>
      </c>
      <c r="L950" t="s">
        <v>1195</v>
      </c>
      <c r="M950" s="1" t="s">
        <v>209</v>
      </c>
      <c r="N950">
        <v>1.54</v>
      </c>
      <c r="O950" s="3">
        <v>5.3999999999999999E-2</v>
      </c>
      <c r="P950" s="3">
        <v>5.3999999999999999E-2</v>
      </c>
      <c r="Q950" s="3">
        <v>0.67900000000000005</v>
      </c>
      <c r="R950" s="3">
        <v>0.81599999999999995</v>
      </c>
      <c r="S950" s="3">
        <v>0.44400000000000001</v>
      </c>
      <c r="T950" s="1" t="s">
        <v>57</v>
      </c>
      <c r="U950" s="5">
        <f t="shared" si="178"/>
        <v>0</v>
      </c>
      <c r="V950" s="5">
        <f t="shared" si="179"/>
        <v>0</v>
      </c>
      <c r="W950" s="5">
        <f t="shared" si="174"/>
        <v>0</v>
      </c>
      <c r="X950" s="5">
        <f t="shared" si="175"/>
        <v>0</v>
      </c>
      <c r="Y950" s="3">
        <v>0.56399999999999995</v>
      </c>
      <c r="Z950" s="3">
        <v>0.46800000000000003</v>
      </c>
      <c r="AA950" s="3">
        <v>3.9E-2</v>
      </c>
      <c r="AB950" s="3">
        <v>0.46300000000000002</v>
      </c>
      <c r="AC950" s="3">
        <v>0.47799999999999998</v>
      </c>
      <c r="AD950" s="1" t="s">
        <v>480</v>
      </c>
      <c r="AE950" s="5">
        <f t="shared" si="176"/>
        <v>3</v>
      </c>
      <c r="AF950" s="5">
        <f t="shared" si="177"/>
        <v>12</v>
      </c>
      <c r="AG950">
        <v>133</v>
      </c>
      <c r="AH950">
        <v>3</v>
      </c>
      <c r="AI950">
        <v>3</v>
      </c>
      <c r="AJ950">
        <v>56</v>
      </c>
      <c r="AK950">
        <f t="shared" si="180"/>
        <v>77</v>
      </c>
      <c r="AL950">
        <v>38</v>
      </c>
      <c r="AM950">
        <v>18</v>
      </c>
      <c r="AN950">
        <v>3</v>
      </c>
      <c r="AO950" s="1" t="s">
        <v>214</v>
      </c>
    </row>
    <row r="951" spans="1:41" x14ac:dyDescent="0.35">
      <c r="A951" s="2">
        <v>39937</v>
      </c>
      <c r="B951" t="s">
        <v>339</v>
      </c>
      <c r="C951">
        <v>3</v>
      </c>
      <c r="D951" t="s">
        <v>139</v>
      </c>
      <c r="E951" t="s">
        <v>61</v>
      </c>
      <c r="F951">
        <v>3</v>
      </c>
      <c r="G951">
        <v>179</v>
      </c>
      <c r="H951">
        <v>1</v>
      </c>
      <c r="I951">
        <v>1</v>
      </c>
      <c r="J951" t="s">
        <v>90</v>
      </c>
      <c r="K951" t="s">
        <v>37</v>
      </c>
      <c r="L951" t="s">
        <v>1044</v>
      </c>
      <c r="M951" s="1" t="s">
        <v>1196</v>
      </c>
      <c r="N951">
        <v>1.38</v>
      </c>
      <c r="O951" s="3">
        <v>8.6999999999999994E-2</v>
      </c>
      <c r="P951" s="3">
        <v>2.9000000000000001E-2</v>
      </c>
      <c r="Q951" s="3">
        <v>0.66700000000000004</v>
      </c>
      <c r="R951" s="3">
        <v>0.69599999999999995</v>
      </c>
      <c r="S951" s="3">
        <v>0.60899999999999999</v>
      </c>
      <c r="T951" s="1" t="s">
        <v>250</v>
      </c>
      <c r="U951" s="5">
        <f t="shared" si="178"/>
        <v>6</v>
      </c>
      <c r="V951" s="5">
        <f t="shared" si="179"/>
        <v>9</v>
      </c>
      <c r="W951" s="5">
        <f t="shared" si="174"/>
        <v>6</v>
      </c>
      <c r="X951" s="5">
        <f t="shared" si="175"/>
        <v>9</v>
      </c>
      <c r="Y951" s="3">
        <v>0.56899999999999995</v>
      </c>
      <c r="Z951" s="3">
        <v>0.45900000000000002</v>
      </c>
      <c r="AA951" s="3">
        <v>3.3000000000000002E-2</v>
      </c>
      <c r="AB951" s="3">
        <v>0.35</v>
      </c>
      <c r="AC951" s="3">
        <v>0.66700000000000004</v>
      </c>
      <c r="AD951" s="1" t="s">
        <v>186</v>
      </c>
      <c r="AE951" s="5">
        <f t="shared" si="176"/>
        <v>4</v>
      </c>
      <c r="AF951" s="5">
        <f t="shared" si="177"/>
        <v>7</v>
      </c>
      <c r="AG951">
        <v>130</v>
      </c>
      <c r="AH951">
        <v>6</v>
      </c>
      <c r="AI951">
        <v>2</v>
      </c>
      <c r="AJ951">
        <v>69</v>
      </c>
      <c r="AK951">
        <f t="shared" si="180"/>
        <v>61</v>
      </c>
      <c r="AL951">
        <v>46</v>
      </c>
      <c r="AM951">
        <v>23</v>
      </c>
      <c r="AN951">
        <v>2</v>
      </c>
      <c r="AO951" s="1" t="s">
        <v>870</v>
      </c>
    </row>
    <row r="952" spans="1:41" x14ac:dyDescent="0.35">
      <c r="A952" s="2">
        <v>39937</v>
      </c>
      <c r="B952" t="s">
        <v>339</v>
      </c>
      <c r="C952">
        <v>3</v>
      </c>
      <c r="D952" t="s">
        <v>139</v>
      </c>
      <c r="E952" t="s">
        <v>36</v>
      </c>
      <c r="F952">
        <v>3</v>
      </c>
      <c r="G952">
        <v>36</v>
      </c>
      <c r="H952">
        <v>1</v>
      </c>
      <c r="I952">
        <v>1</v>
      </c>
      <c r="J952">
        <v>4</v>
      </c>
      <c r="K952" t="s">
        <v>37</v>
      </c>
      <c r="L952" t="s">
        <v>761</v>
      </c>
      <c r="M952" s="1" t="s">
        <v>185</v>
      </c>
      <c r="N952">
        <v>1.24</v>
      </c>
      <c r="O952" s="3">
        <v>0.01</v>
      </c>
      <c r="P952" s="3">
        <v>3.1E-2</v>
      </c>
      <c r="Q952" s="3">
        <v>0.60799999999999998</v>
      </c>
      <c r="R952" s="3">
        <v>0.69499999999999995</v>
      </c>
      <c r="S952" s="3">
        <v>0.5</v>
      </c>
      <c r="T952" s="1" t="s">
        <v>189</v>
      </c>
      <c r="U952" s="5">
        <f t="shared" si="178"/>
        <v>6</v>
      </c>
      <c r="V952" s="5">
        <f t="shared" si="179"/>
        <v>8</v>
      </c>
      <c r="W952" s="5">
        <f t="shared" si="174"/>
        <v>6</v>
      </c>
      <c r="X952" s="5">
        <f t="shared" si="175"/>
        <v>8</v>
      </c>
      <c r="Y952" s="3">
        <v>0.54800000000000004</v>
      </c>
      <c r="Z952" s="3">
        <v>0.47199999999999998</v>
      </c>
      <c r="AA952" s="3">
        <v>3.4000000000000002E-2</v>
      </c>
      <c r="AB952" s="3">
        <v>0.35499999999999998</v>
      </c>
      <c r="AC952" s="3">
        <v>0.74099999999999999</v>
      </c>
      <c r="AD952" s="1" t="s">
        <v>47</v>
      </c>
      <c r="AE952" s="5">
        <f t="shared" si="176"/>
        <v>5</v>
      </c>
      <c r="AF952" s="5">
        <f t="shared" si="177"/>
        <v>11</v>
      </c>
      <c r="AG952">
        <v>186</v>
      </c>
      <c r="AH952">
        <v>1</v>
      </c>
      <c r="AI952">
        <v>3</v>
      </c>
      <c r="AJ952">
        <v>97</v>
      </c>
      <c r="AK952">
        <f t="shared" si="180"/>
        <v>89</v>
      </c>
      <c r="AL952">
        <v>59</v>
      </c>
      <c r="AM952">
        <v>38</v>
      </c>
      <c r="AN952">
        <v>3</v>
      </c>
      <c r="AO952" s="1" t="s">
        <v>240</v>
      </c>
    </row>
    <row r="953" spans="1:41" x14ac:dyDescent="0.35">
      <c r="A953" s="2">
        <v>39937</v>
      </c>
      <c r="B953" t="s">
        <v>339</v>
      </c>
      <c r="C953">
        <v>3</v>
      </c>
      <c r="D953" t="s">
        <v>139</v>
      </c>
      <c r="E953" t="s">
        <v>43</v>
      </c>
      <c r="F953">
        <v>3</v>
      </c>
      <c r="G953">
        <v>38</v>
      </c>
      <c r="H953">
        <v>1</v>
      </c>
      <c r="I953">
        <v>1</v>
      </c>
      <c r="J953">
        <v>5</v>
      </c>
      <c r="K953" t="s">
        <v>37</v>
      </c>
      <c r="L953" t="s">
        <v>964</v>
      </c>
      <c r="M953" s="1" t="s">
        <v>164</v>
      </c>
      <c r="N953">
        <v>1.53</v>
      </c>
      <c r="O953" s="3">
        <v>4.1000000000000002E-2</v>
      </c>
      <c r="P953" s="3">
        <v>0</v>
      </c>
      <c r="Q953" s="3">
        <v>0.69399999999999995</v>
      </c>
      <c r="R953" s="3">
        <v>0.76500000000000001</v>
      </c>
      <c r="S953" s="3">
        <v>0.46700000000000003</v>
      </c>
      <c r="T953" s="1" t="s">
        <v>88</v>
      </c>
      <c r="U953" s="5">
        <f t="shared" si="178"/>
        <v>2</v>
      </c>
      <c r="V953" s="5">
        <f t="shared" si="179"/>
        <v>3</v>
      </c>
      <c r="W953" s="5">
        <f t="shared" si="174"/>
        <v>2</v>
      </c>
      <c r="X953" s="5">
        <f t="shared" si="175"/>
        <v>3</v>
      </c>
      <c r="Y953" s="3">
        <v>0.59099999999999997</v>
      </c>
      <c r="Z953" s="3">
        <v>0.5</v>
      </c>
      <c r="AA953" s="3">
        <v>2.3E-2</v>
      </c>
      <c r="AB953" s="3">
        <v>0.4</v>
      </c>
      <c r="AC953" s="3">
        <v>0.63200000000000001</v>
      </c>
      <c r="AD953" s="1" t="s">
        <v>413</v>
      </c>
      <c r="AE953" s="5">
        <f t="shared" si="176"/>
        <v>4</v>
      </c>
      <c r="AF953" s="5">
        <f t="shared" si="177"/>
        <v>4</v>
      </c>
      <c r="AG953">
        <v>93</v>
      </c>
      <c r="AH953">
        <v>2</v>
      </c>
      <c r="AI953">
        <v>0</v>
      </c>
      <c r="AJ953">
        <v>49</v>
      </c>
      <c r="AK953">
        <f t="shared" si="180"/>
        <v>44</v>
      </c>
      <c r="AL953">
        <v>34</v>
      </c>
      <c r="AM953">
        <v>15</v>
      </c>
      <c r="AN953">
        <v>1</v>
      </c>
      <c r="AO953" s="1" t="s">
        <v>337</v>
      </c>
    </row>
    <row r="954" spans="1:41" x14ac:dyDescent="0.35">
      <c r="A954" s="2">
        <v>39937</v>
      </c>
      <c r="B954" t="s">
        <v>339</v>
      </c>
      <c r="C954">
        <v>3</v>
      </c>
      <c r="D954" t="s">
        <v>139</v>
      </c>
      <c r="E954" t="s">
        <v>49</v>
      </c>
      <c r="F954">
        <v>3</v>
      </c>
      <c r="G954">
        <v>63</v>
      </c>
      <c r="H954">
        <v>1</v>
      </c>
      <c r="I954">
        <v>1</v>
      </c>
      <c r="K954" t="s">
        <v>37</v>
      </c>
      <c r="L954" t="s">
        <v>995</v>
      </c>
      <c r="M954" s="1" t="s">
        <v>1197</v>
      </c>
      <c r="N954">
        <v>1.58</v>
      </c>
      <c r="O954" s="3">
        <v>9.5000000000000001E-2</v>
      </c>
      <c r="P954" s="3">
        <v>4.8000000000000001E-2</v>
      </c>
      <c r="Q954" s="3">
        <v>0.63500000000000001</v>
      </c>
      <c r="R954" s="3">
        <v>0.77500000000000002</v>
      </c>
      <c r="S954" s="3">
        <v>0.52200000000000002</v>
      </c>
      <c r="T954" s="1" t="s">
        <v>108</v>
      </c>
      <c r="U954" s="5">
        <f t="shared" si="178"/>
        <v>2</v>
      </c>
      <c r="V954" s="5">
        <f t="shared" si="179"/>
        <v>4</v>
      </c>
      <c r="W954" s="5">
        <f t="shared" si="174"/>
        <v>2</v>
      </c>
      <c r="X954" s="5">
        <f t="shared" si="175"/>
        <v>4</v>
      </c>
      <c r="Y954" s="3">
        <v>0.57199999999999995</v>
      </c>
      <c r="Z954" s="3">
        <v>0.5</v>
      </c>
      <c r="AA954" s="3">
        <v>5.1999999999999998E-2</v>
      </c>
      <c r="AB954" s="3">
        <v>0.38</v>
      </c>
      <c r="AC954" s="3">
        <v>0.63</v>
      </c>
      <c r="AD954" s="1" t="s">
        <v>804</v>
      </c>
      <c r="AE954" s="5">
        <f t="shared" si="176"/>
        <v>6</v>
      </c>
      <c r="AF954" s="5">
        <f t="shared" si="177"/>
        <v>19</v>
      </c>
      <c r="AG954">
        <v>159</v>
      </c>
      <c r="AH954">
        <v>6</v>
      </c>
      <c r="AI954">
        <v>3</v>
      </c>
      <c r="AJ954">
        <v>63</v>
      </c>
      <c r="AK954">
        <f t="shared" si="180"/>
        <v>96</v>
      </c>
      <c r="AL954">
        <v>40</v>
      </c>
      <c r="AM954">
        <v>23</v>
      </c>
      <c r="AN954">
        <v>5</v>
      </c>
      <c r="AO954" s="1" t="s">
        <v>902</v>
      </c>
    </row>
    <row r="955" spans="1:41" x14ac:dyDescent="0.35">
      <c r="A955" s="2">
        <v>39930</v>
      </c>
      <c r="B955" t="s">
        <v>150</v>
      </c>
      <c r="C955">
        <v>3</v>
      </c>
      <c r="D955" t="s">
        <v>139</v>
      </c>
      <c r="E955" t="s">
        <v>61</v>
      </c>
      <c r="F955">
        <v>3</v>
      </c>
      <c r="G955">
        <v>1</v>
      </c>
      <c r="H955">
        <v>0</v>
      </c>
      <c r="I955">
        <v>3</v>
      </c>
      <c r="J955">
        <v>1</v>
      </c>
      <c r="K955" t="s">
        <v>140</v>
      </c>
      <c r="L955" t="s">
        <v>37</v>
      </c>
      <c r="M955" s="1" t="s">
        <v>535</v>
      </c>
      <c r="N955">
        <v>0.79</v>
      </c>
      <c r="O955" s="3">
        <v>0</v>
      </c>
      <c r="P955" s="3">
        <v>0.03</v>
      </c>
      <c r="Q955" s="3">
        <v>0.59099999999999997</v>
      </c>
      <c r="R955" s="3">
        <v>0.59</v>
      </c>
      <c r="S955" s="3">
        <v>0.48099999999999998</v>
      </c>
      <c r="T955" s="1" t="s">
        <v>58</v>
      </c>
      <c r="U955" s="5">
        <f t="shared" si="178"/>
        <v>1</v>
      </c>
      <c r="V955" s="5">
        <f t="shared" si="179"/>
        <v>5</v>
      </c>
      <c r="W955" s="5">
        <f t="shared" ref="W955:W974" si="181">_xlfn.NUMBERVALUE(LEFT(T955, FIND( "/", T955) - 1))</f>
        <v>1</v>
      </c>
      <c r="X955" s="5">
        <f t="shared" ref="X955:X974" si="182">_xlfn.NUMBERVALUE(RIGHT(T955, LEN(T955) - FIND( "/", T955)))</f>
        <v>5</v>
      </c>
      <c r="Y955" s="3">
        <v>0.44900000000000001</v>
      </c>
      <c r="Z955" s="3">
        <v>0.35699999999999998</v>
      </c>
      <c r="AA955" s="3">
        <v>0</v>
      </c>
      <c r="AB955" s="3">
        <v>0.32</v>
      </c>
      <c r="AC955" s="3">
        <v>0.45</v>
      </c>
      <c r="AD955" s="1" t="s">
        <v>108</v>
      </c>
      <c r="AE955" s="5">
        <f t="shared" ref="AE955:AE974" si="183">_xlfn.NUMBERVALUE(LEFT(AD955, FIND( "/", AD955) - 1))</f>
        <v>2</v>
      </c>
      <c r="AF955" s="5">
        <f t="shared" ref="AF955:AF974" si="184">_xlfn.NUMBERVALUE(RIGHT(AD955, LEN(AD955) - FIND( "/", AD955)))</f>
        <v>4</v>
      </c>
      <c r="AG955">
        <v>136</v>
      </c>
      <c r="AH955">
        <v>0</v>
      </c>
      <c r="AI955">
        <v>2</v>
      </c>
      <c r="AJ955">
        <v>66</v>
      </c>
      <c r="AK955">
        <f t="shared" si="180"/>
        <v>70</v>
      </c>
      <c r="AL955">
        <v>39</v>
      </c>
      <c r="AM955">
        <v>27</v>
      </c>
      <c r="AN955">
        <v>0</v>
      </c>
      <c r="AO955" s="1" t="s">
        <v>482</v>
      </c>
    </row>
    <row r="956" spans="1:41" x14ac:dyDescent="0.35">
      <c r="A956" s="2">
        <v>39930</v>
      </c>
      <c r="B956" t="s">
        <v>150</v>
      </c>
      <c r="C956">
        <v>3</v>
      </c>
      <c r="D956" t="s">
        <v>139</v>
      </c>
      <c r="E956" t="s">
        <v>36</v>
      </c>
      <c r="F956">
        <v>3</v>
      </c>
      <c r="G956">
        <v>2</v>
      </c>
      <c r="H956">
        <v>1</v>
      </c>
      <c r="I956">
        <v>3</v>
      </c>
      <c r="J956">
        <v>2</v>
      </c>
      <c r="K956" t="s">
        <v>37</v>
      </c>
      <c r="L956" t="s">
        <v>435</v>
      </c>
      <c r="M956" s="1" t="s">
        <v>188</v>
      </c>
      <c r="N956">
        <v>1.08</v>
      </c>
      <c r="O956" s="3">
        <v>0.03</v>
      </c>
      <c r="P956" s="3">
        <v>0.06</v>
      </c>
      <c r="Q956" s="3">
        <v>0.5</v>
      </c>
      <c r="R956" s="3">
        <v>0.64</v>
      </c>
      <c r="S956" s="3">
        <v>0.56000000000000005</v>
      </c>
      <c r="T956" s="1" t="s">
        <v>258</v>
      </c>
      <c r="U956" s="5">
        <f t="shared" si="178"/>
        <v>8</v>
      </c>
      <c r="V956" s="5">
        <f t="shared" si="179"/>
        <v>11</v>
      </c>
      <c r="W956" s="5">
        <f t="shared" si="181"/>
        <v>8</v>
      </c>
      <c r="X956" s="5">
        <f t="shared" si="182"/>
        <v>11</v>
      </c>
      <c r="Y956" s="3">
        <v>0.52500000000000002</v>
      </c>
      <c r="Z956" s="3">
        <v>0.432</v>
      </c>
      <c r="AA956" s="3">
        <v>7.3999999999999996E-2</v>
      </c>
      <c r="AB956" s="3">
        <v>0.27500000000000002</v>
      </c>
      <c r="AC956" s="3">
        <v>0.58499999999999996</v>
      </c>
      <c r="AD956" s="1" t="s">
        <v>80</v>
      </c>
      <c r="AE956" s="5">
        <f t="shared" si="183"/>
        <v>5</v>
      </c>
      <c r="AF956" s="5">
        <f t="shared" si="184"/>
        <v>8</v>
      </c>
      <c r="AG956">
        <v>181</v>
      </c>
      <c r="AH956">
        <v>3</v>
      </c>
      <c r="AI956">
        <v>6</v>
      </c>
      <c r="AJ956">
        <v>100</v>
      </c>
      <c r="AK956">
        <f t="shared" si="180"/>
        <v>81</v>
      </c>
      <c r="AL956">
        <v>50</v>
      </c>
      <c r="AM956">
        <v>50</v>
      </c>
      <c r="AN956">
        <v>6</v>
      </c>
      <c r="AO956" s="1" t="s">
        <v>400</v>
      </c>
    </row>
    <row r="957" spans="1:41" x14ac:dyDescent="0.35">
      <c r="A957" s="2">
        <v>39930</v>
      </c>
      <c r="B957" t="s">
        <v>150</v>
      </c>
      <c r="C957">
        <v>3</v>
      </c>
      <c r="D957" t="s">
        <v>139</v>
      </c>
      <c r="E957" t="s">
        <v>43</v>
      </c>
      <c r="F957">
        <v>3</v>
      </c>
      <c r="G957">
        <v>5</v>
      </c>
      <c r="H957">
        <v>1</v>
      </c>
      <c r="I957">
        <v>3</v>
      </c>
      <c r="J957">
        <v>5</v>
      </c>
      <c r="K957" t="s">
        <v>37</v>
      </c>
      <c r="L957" t="s">
        <v>517</v>
      </c>
      <c r="M957" s="1" t="s">
        <v>62</v>
      </c>
      <c r="N957">
        <v>1.27</v>
      </c>
      <c r="O957" s="3">
        <v>6.3E-2</v>
      </c>
      <c r="P957" s="3">
        <v>4.7E-2</v>
      </c>
      <c r="Q957" s="3">
        <v>0.64100000000000001</v>
      </c>
      <c r="R957" s="3">
        <v>0.65900000000000003</v>
      </c>
      <c r="S957" s="3">
        <v>0.65200000000000002</v>
      </c>
      <c r="T957" s="1" t="s">
        <v>88</v>
      </c>
      <c r="U957" s="5">
        <f t="shared" si="178"/>
        <v>2</v>
      </c>
      <c r="V957" s="5">
        <f t="shared" si="179"/>
        <v>3</v>
      </c>
      <c r="W957" s="5">
        <f t="shared" si="181"/>
        <v>2</v>
      </c>
      <c r="X957" s="5">
        <f t="shared" si="182"/>
        <v>3</v>
      </c>
      <c r="Y957" s="3">
        <v>0.55500000000000005</v>
      </c>
      <c r="Z957" s="3">
        <v>0.436</v>
      </c>
      <c r="AA957" s="3">
        <v>3.5999999999999997E-2</v>
      </c>
      <c r="AB957" s="3">
        <v>0.31</v>
      </c>
      <c r="AC957" s="3">
        <v>0.57699999999999996</v>
      </c>
      <c r="AD957" s="1" t="s">
        <v>222</v>
      </c>
      <c r="AE957" s="5">
        <f t="shared" si="183"/>
        <v>3</v>
      </c>
      <c r="AF957" s="5">
        <f t="shared" si="184"/>
        <v>6</v>
      </c>
      <c r="AG957">
        <v>119</v>
      </c>
      <c r="AH957">
        <v>4</v>
      </c>
      <c r="AI957">
        <v>3</v>
      </c>
      <c r="AJ957">
        <v>64</v>
      </c>
      <c r="AK957">
        <f t="shared" si="180"/>
        <v>55</v>
      </c>
      <c r="AL957">
        <v>41</v>
      </c>
      <c r="AM957">
        <v>23</v>
      </c>
      <c r="AN957">
        <v>2</v>
      </c>
      <c r="AO957" s="1" t="s">
        <v>561</v>
      </c>
    </row>
    <row r="958" spans="1:41" x14ac:dyDescent="0.35">
      <c r="A958" s="2">
        <v>39930</v>
      </c>
      <c r="B958" t="s">
        <v>150</v>
      </c>
      <c r="C958">
        <v>3</v>
      </c>
      <c r="D958" t="s">
        <v>139</v>
      </c>
      <c r="E958" t="s">
        <v>49</v>
      </c>
      <c r="F958">
        <v>3</v>
      </c>
      <c r="G958">
        <v>17</v>
      </c>
      <c r="H958">
        <v>1</v>
      </c>
      <c r="I958">
        <v>3</v>
      </c>
      <c r="J958">
        <v>13</v>
      </c>
      <c r="K958" t="s">
        <v>37</v>
      </c>
      <c r="L958" t="s">
        <v>754</v>
      </c>
      <c r="M958" s="1" t="s">
        <v>79</v>
      </c>
      <c r="N958">
        <v>1.77</v>
      </c>
      <c r="O958" s="3">
        <v>5.8999999999999997E-2</v>
      </c>
      <c r="P958" s="3">
        <v>7.8E-2</v>
      </c>
      <c r="Q958" s="3">
        <v>0.627</v>
      </c>
      <c r="R958" s="3">
        <v>0.68799999999999994</v>
      </c>
      <c r="S958" s="3">
        <v>0.52600000000000002</v>
      </c>
      <c r="T958" s="1" t="s">
        <v>122</v>
      </c>
      <c r="U958" s="5">
        <f t="shared" si="178"/>
        <v>3</v>
      </c>
      <c r="V958" s="5">
        <f t="shared" si="179"/>
        <v>4</v>
      </c>
      <c r="W958" s="5">
        <f t="shared" si="181"/>
        <v>3</v>
      </c>
      <c r="X958" s="5">
        <f t="shared" si="182"/>
        <v>4</v>
      </c>
      <c r="Y958" s="3">
        <v>0.64300000000000002</v>
      </c>
      <c r="Z958" s="3">
        <v>0.66</v>
      </c>
      <c r="AA958" s="3">
        <v>0</v>
      </c>
      <c r="AB958" s="3">
        <v>0.621</v>
      </c>
      <c r="AC958" s="3">
        <v>0.72199999999999998</v>
      </c>
      <c r="AD958" s="1" t="s">
        <v>250</v>
      </c>
      <c r="AE958" s="5">
        <f t="shared" si="183"/>
        <v>6</v>
      </c>
      <c r="AF958" s="5">
        <f t="shared" si="184"/>
        <v>9</v>
      </c>
      <c r="AG958">
        <v>98</v>
      </c>
      <c r="AH958">
        <v>3</v>
      </c>
      <c r="AI958">
        <v>4</v>
      </c>
      <c r="AJ958">
        <v>51</v>
      </c>
      <c r="AK958">
        <f t="shared" si="180"/>
        <v>47</v>
      </c>
      <c r="AL958">
        <v>32</v>
      </c>
      <c r="AM958">
        <v>19</v>
      </c>
      <c r="AN958">
        <v>0</v>
      </c>
      <c r="AO958" s="1" t="s">
        <v>843</v>
      </c>
    </row>
    <row r="959" spans="1:41" x14ac:dyDescent="0.35">
      <c r="A959" s="2">
        <v>39930</v>
      </c>
      <c r="B959" t="s">
        <v>150</v>
      </c>
      <c r="C959">
        <v>3</v>
      </c>
      <c r="D959" t="s">
        <v>139</v>
      </c>
      <c r="E959" t="s">
        <v>54</v>
      </c>
      <c r="F959">
        <v>3</v>
      </c>
      <c r="G959">
        <v>33</v>
      </c>
      <c r="H959">
        <v>1</v>
      </c>
      <c r="I959">
        <v>3</v>
      </c>
      <c r="K959" t="s">
        <v>37</v>
      </c>
      <c r="L959" t="s">
        <v>874</v>
      </c>
      <c r="M959" s="1" t="s">
        <v>1198</v>
      </c>
      <c r="N959">
        <v>1.32</v>
      </c>
      <c r="O959" s="3">
        <v>6.3E-2</v>
      </c>
      <c r="P959" s="3">
        <v>7.8E-2</v>
      </c>
      <c r="Q959" s="3">
        <v>0.5</v>
      </c>
      <c r="R959" s="3">
        <v>0.75</v>
      </c>
      <c r="S959" s="3">
        <v>0.438</v>
      </c>
      <c r="T959" s="1" t="s">
        <v>108</v>
      </c>
      <c r="U959" s="5">
        <f t="shared" si="178"/>
        <v>2</v>
      </c>
      <c r="V959" s="5">
        <f t="shared" si="179"/>
        <v>4</v>
      </c>
      <c r="W959" s="5">
        <f t="shared" si="181"/>
        <v>2</v>
      </c>
      <c r="X959" s="5">
        <f t="shared" si="182"/>
        <v>4</v>
      </c>
      <c r="Y959" s="3">
        <v>0.56200000000000006</v>
      </c>
      <c r="Z959" s="3">
        <v>0.53400000000000003</v>
      </c>
      <c r="AA959" s="3">
        <v>0</v>
      </c>
      <c r="AB959" s="3">
        <v>0.41199999999999998</v>
      </c>
      <c r="AC959" s="3">
        <v>0.64100000000000001</v>
      </c>
      <c r="AD959" s="1" t="s">
        <v>234</v>
      </c>
      <c r="AE959" s="5">
        <f t="shared" si="183"/>
        <v>5</v>
      </c>
      <c r="AF959" s="5">
        <f t="shared" si="184"/>
        <v>10</v>
      </c>
      <c r="AG959">
        <v>137</v>
      </c>
      <c r="AH959">
        <v>4</v>
      </c>
      <c r="AI959">
        <v>5</v>
      </c>
      <c r="AJ959">
        <v>64</v>
      </c>
      <c r="AK959">
        <f t="shared" si="180"/>
        <v>73</v>
      </c>
      <c r="AL959">
        <v>32</v>
      </c>
      <c r="AM959">
        <v>32</v>
      </c>
      <c r="AN959">
        <v>0</v>
      </c>
      <c r="AO959" s="1" t="s">
        <v>208</v>
      </c>
    </row>
    <row r="960" spans="1:41" x14ac:dyDescent="0.35">
      <c r="A960" s="2">
        <v>39915</v>
      </c>
      <c r="B960" t="s">
        <v>196</v>
      </c>
      <c r="C960">
        <v>3</v>
      </c>
      <c r="D960" t="s">
        <v>139</v>
      </c>
      <c r="E960" t="s">
        <v>61</v>
      </c>
      <c r="F960">
        <v>3</v>
      </c>
      <c r="G960">
        <v>1</v>
      </c>
      <c r="H960">
        <v>0</v>
      </c>
      <c r="I960">
        <v>3</v>
      </c>
      <c r="J960">
        <v>1</v>
      </c>
      <c r="K960" t="s">
        <v>140</v>
      </c>
      <c r="L960" t="s">
        <v>37</v>
      </c>
      <c r="M960" s="1" t="s">
        <v>1199</v>
      </c>
      <c r="N960">
        <v>0.83</v>
      </c>
      <c r="O960" s="3">
        <v>4.5999999999999999E-2</v>
      </c>
      <c r="P960" s="3">
        <v>3.4000000000000002E-2</v>
      </c>
      <c r="Q960" s="3">
        <v>0.621</v>
      </c>
      <c r="R960" s="3">
        <v>0.55600000000000005</v>
      </c>
      <c r="S960" s="3">
        <v>0.33300000000000002</v>
      </c>
      <c r="T960" s="1" t="s">
        <v>599</v>
      </c>
      <c r="U960" s="5">
        <f t="shared" si="178"/>
        <v>7</v>
      </c>
      <c r="V960" s="5">
        <f t="shared" si="179"/>
        <v>14</v>
      </c>
      <c r="W960" s="5">
        <f t="shared" si="181"/>
        <v>7</v>
      </c>
      <c r="X960" s="5">
        <f t="shared" si="182"/>
        <v>14</v>
      </c>
      <c r="Y960" s="3">
        <v>0.45400000000000001</v>
      </c>
      <c r="Z960" s="3">
        <v>0.437</v>
      </c>
      <c r="AA960" s="3">
        <v>2.3E-2</v>
      </c>
      <c r="AB960" s="3">
        <v>0.38600000000000001</v>
      </c>
      <c r="AC960" s="3">
        <v>0.53300000000000003</v>
      </c>
      <c r="AD960" s="1" t="s">
        <v>47</v>
      </c>
      <c r="AE960" s="5">
        <f t="shared" si="183"/>
        <v>5</v>
      </c>
      <c r="AF960" s="5">
        <f t="shared" si="184"/>
        <v>11</v>
      </c>
      <c r="AG960">
        <v>174</v>
      </c>
      <c r="AH960">
        <v>4</v>
      </c>
      <c r="AI960">
        <v>3</v>
      </c>
      <c r="AJ960">
        <v>87</v>
      </c>
      <c r="AK960">
        <f t="shared" si="180"/>
        <v>87</v>
      </c>
      <c r="AL960">
        <v>54</v>
      </c>
      <c r="AM960">
        <v>33</v>
      </c>
      <c r="AN960">
        <v>2</v>
      </c>
      <c r="AO960" s="1" t="s">
        <v>813</v>
      </c>
    </row>
    <row r="961" spans="1:41" x14ac:dyDescent="0.35">
      <c r="A961" s="2">
        <v>39915</v>
      </c>
      <c r="B961" t="s">
        <v>196</v>
      </c>
      <c r="C961">
        <v>3</v>
      </c>
      <c r="D961" t="s">
        <v>139</v>
      </c>
      <c r="E961" t="s">
        <v>36</v>
      </c>
      <c r="F961">
        <v>3</v>
      </c>
      <c r="G961">
        <v>16</v>
      </c>
      <c r="H961">
        <v>1</v>
      </c>
      <c r="I961">
        <v>3</v>
      </c>
      <c r="J961">
        <v>13</v>
      </c>
      <c r="K961" t="s">
        <v>37</v>
      </c>
      <c r="L961" t="s">
        <v>160</v>
      </c>
      <c r="M961" s="1" t="s">
        <v>1200</v>
      </c>
      <c r="N961">
        <v>1.3</v>
      </c>
      <c r="O961" s="3">
        <v>1.2E-2</v>
      </c>
      <c r="P961" s="3">
        <v>4.9000000000000002E-2</v>
      </c>
      <c r="Q961" s="3">
        <v>0.56799999999999995</v>
      </c>
      <c r="R961" s="3">
        <v>0.76100000000000001</v>
      </c>
      <c r="S961" s="3">
        <v>0.48599999999999999</v>
      </c>
      <c r="T961" s="1" t="s">
        <v>136</v>
      </c>
      <c r="U961" s="5">
        <f t="shared" si="178"/>
        <v>4</v>
      </c>
      <c r="V961" s="5">
        <f t="shared" si="179"/>
        <v>6</v>
      </c>
      <c r="W961" s="5">
        <f t="shared" si="181"/>
        <v>4</v>
      </c>
      <c r="X961" s="5">
        <f t="shared" si="182"/>
        <v>6</v>
      </c>
      <c r="Y961" s="3">
        <v>0.54500000000000004</v>
      </c>
      <c r="Z961" s="3">
        <v>0.46400000000000002</v>
      </c>
      <c r="AA961" s="3">
        <v>0.01</v>
      </c>
      <c r="AB961" s="3">
        <v>0.4</v>
      </c>
      <c r="AC961" s="3">
        <v>0.56799999999999995</v>
      </c>
      <c r="AD961" s="1" t="s">
        <v>113</v>
      </c>
      <c r="AE961" s="5">
        <f t="shared" si="183"/>
        <v>5</v>
      </c>
      <c r="AF961" s="5">
        <f t="shared" si="184"/>
        <v>14</v>
      </c>
      <c r="AG961">
        <v>178</v>
      </c>
      <c r="AH961">
        <v>1</v>
      </c>
      <c r="AI961">
        <v>4</v>
      </c>
      <c r="AJ961">
        <v>81</v>
      </c>
      <c r="AK961">
        <f t="shared" si="180"/>
        <v>97</v>
      </c>
      <c r="AL961">
        <v>46</v>
      </c>
      <c r="AM961">
        <v>35</v>
      </c>
      <c r="AN961">
        <v>1</v>
      </c>
      <c r="AO961" s="1" t="s">
        <v>137</v>
      </c>
    </row>
    <row r="962" spans="1:41" x14ac:dyDescent="0.35">
      <c r="A962" s="2">
        <v>39915</v>
      </c>
      <c r="B962" t="s">
        <v>196</v>
      </c>
      <c r="C962">
        <v>3</v>
      </c>
      <c r="D962" t="s">
        <v>139</v>
      </c>
      <c r="E962" t="s">
        <v>43</v>
      </c>
      <c r="F962">
        <v>3</v>
      </c>
      <c r="G962">
        <v>8</v>
      </c>
      <c r="H962">
        <v>1</v>
      </c>
      <c r="I962">
        <v>3</v>
      </c>
      <c r="J962">
        <v>7</v>
      </c>
      <c r="K962" t="s">
        <v>37</v>
      </c>
      <c r="L962" t="s">
        <v>609</v>
      </c>
      <c r="M962" s="1" t="s">
        <v>244</v>
      </c>
      <c r="N962">
        <v>1.29</v>
      </c>
      <c r="O962" s="3">
        <v>4.5999999999999999E-2</v>
      </c>
      <c r="P962" s="3">
        <v>5.7000000000000002E-2</v>
      </c>
      <c r="Q962" s="3">
        <v>0.621</v>
      </c>
      <c r="R962" s="3">
        <v>0.77800000000000002</v>
      </c>
      <c r="S962" s="3">
        <v>0.51500000000000001</v>
      </c>
      <c r="T962" s="1" t="s">
        <v>136</v>
      </c>
      <c r="U962" s="5">
        <f t="shared" si="178"/>
        <v>4</v>
      </c>
      <c r="V962" s="5">
        <f t="shared" si="179"/>
        <v>6</v>
      </c>
      <c r="W962" s="5">
        <f t="shared" si="181"/>
        <v>4</v>
      </c>
      <c r="X962" s="5">
        <f t="shared" si="182"/>
        <v>6</v>
      </c>
      <c r="Y962" s="3">
        <v>0.55000000000000004</v>
      </c>
      <c r="Z962" s="3">
        <v>0.41499999999999998</v>
      </c>
      <c r="AA962" s="3">
        <v>2.4E-2</v>
      </c>
      <c r="AB962" s="3">
        <v>0.39300000000000002</v>
      </c>
      <c r="AC962" s="3">
        <v>0.46200000000000002</v>
      </c>
      <c r="AD962" s="1" t="s">
        <v>165</v>
      </c>
      <c r="AE962" s="5">
        <f t="shared" si="183"/>
        <v>4</v>
      </c>
      <c r="AF962" s="5">
        <f t="shared" si="184"/>
        <v>10</v>
      </c>
      <c r="AG962">
        <v>169</v>
      </c>
      <c r="AH962">
        <v>4</v>
      </c>
      <c r="AI962">
        <v>5</v>
      </c>
      <c r="AJ962">
        <v>87</v>
      </c>
      <c r="AK962">
        <f t="shared" si="180"/>
        <v>82</v>
      </c>
      <c r="AL962">
        <v>54</v>
      </c>
      <c r="AM962">
        <v>33</v>
      </c>
      <c r="AN962">
        <v>2</v>
      </c>
      <c r="AO962" s="1" t="s">
        <v>190</v>
      </c>
    </row>
    <row r="963" spans="1:41" x14ac:dyDescent="0.35">
      <c r="A963" s="2">
        <v>39915</v>
      </c>
      <c r="B963" t="s">
        <v>196</v>
      </c>
      <c r="C963">
        <v>3</v>
      </c>
      <c r="D963" t="s">
        <v>139</v>
      </c>
      <c r="E963" t="s">
        <v>49</v>
      </c>
      <c r="F963">
        <v>3</v>
      </c>
      <c r="G963">
        <v>36</v>
      </c>
      <c r="H963">
        <v>1</v>
      </c>
      <c r="I963">
        <v>3</v>
      </c>
      <c r="K963" t="s">
        <v>37</v>
      </c>
      <c r="L963" t="s">
        <v>874</v>
      </c>
      <c r="M963" s="1" t="s">
        <v>1201</v>
      </c>
      <c r="N963">
        <v>1.39</v>
      </c>
      <c r="O963" s="3">
        <v>6.5000000000000002E-2</v>
      </c>
      <c r="P963" s="3">
        <v>1.2999999999999999E-2</v>
      </c>
      <c r="Q963" s="3">
        <v>0.68799999999999994</v>
      </c>
      <c r="R963" s="3">
        <v>0.755</v>
      </c>
      <c r="S963" s="3">
        <v>0.33300000000000002</v>
      </c>
      <c r="T963" s="1" t="s">
        <v>40</v>
      </c>
      <c r="U963" s="5">
        <f t="shared" ref="U963:U1026" si="185">IFERROR(_xlfn.NUMBERVALUE(LEFT(T963, FIND( "/", T963) - 1)),0)</f>
        <v>0</v>
      </c>
      <c r="V963" s="5">
        <f t="shared" ref="V963:V1026" si="186">IFERROR(_xlfn.NUMBERVALUE(RIGHT(T963, LEN(T963) - FIND("/",T963))),0)</f>
        <v>2</v>
      </c>
      <c r="W963" s="5">
        <f t="shared" si="181"/>
        <v>0</v>
      </c>
      <c r="X963" s="5">
        <f t="shared" si="182"/>
        <v>2</v>
      </c>
      <c r="Y963" s="3">
        <v>0.57099999999999995</v>
      </c>
      <c r="Z963" s="3">
        <v>0.52300000000000002</v>
      </c>
      <c r="AA963" s="3">
        <v>4.7E-2</v>
      </c>
      <c r="AB963" s="3">
        <v>0.40400000000000003</v>
      </c>
      <c r="AC963" s="3">
        <v>0.70599999999999996</v>
      </c>
      <c r="AD963" s="1" t="s">
        <v>730</v>
      </c>
      <c r="AE963" s="5">
        <f t="shared" si="183"/>
        <v>7</v>
      </c>
      <c r="AF963" s="5">
        <f t="shared" si="184"/>
        <v>17</v>
      </c>
      <c r="AG963">
        <v>163</v>
      </c>
      <c r="AH963">
        <v>5</v>
      </c>
      <c r="AI963">
        <v>1</v>
      </c>
      <c r="AJ963">
        <v>77</v>
      </c>
      <c r="AK963">
        <f t="shared" ref="AK963:AK1026" si="187">AG963-AJ963</f>
        <v>86</v>
      </c>
      <c r="AL963">
        <v>53</v>
      </c>
      <c r="AM963">
        <v>24</v>
      </c>
      <c r="AN963">
        <v>4</v>
      </c>
      <c r="AO963" s="1" t="s">
        <v>666</v>
      </c>
    </row>
    <row r="964" spans="1:41" x14ac:dyDescent="0.35">
      <c r="A964" s="2">
        <v>39915</v>
      </c>
      <c r="B964" t="s">
        <v>196</v>
      </c>
      <c r="C964">
        <v>3</v>
      </c>
      <c r="D964" t="s">
        <v>139</v>
      </c>
      <c r="E964" t="s">
        <v>54</v>
      </c>
      <c r="F964">
        <v>3</v>
      </c>
      <c r="G964">
        <v>65</v>
      </c>
      <c r="H964">
        <v>1</v>
      </c>
      <c r="I964">
        <v>3</v>
      </c>
      <c r="J964" t="s">
        <v>203</v>
      </c>
      <c r="K964" t="s">
        <v>37</v>
      </c>
      <c r="L964" t="s">
        <v>1195</v>
      </c>
      <c r="M964" s="1" t="s">
        <v>431</v>
      </c>
      <c r="N964">
        <v>1.79</v>
      </c>
      <c r="O964" s="3">
        <v>2.3E-2</v>
      </c>
      <c r="P964" s="3">
        <v>2.3E-2</v>
      </c>
      <c r="Q964" s="3">
        <v>0.60499999999999998</v>
      </c>
      <c r="R964" s="3">
        <v>0.80800000000000005</v>
      </c>
      <c r="S964" s="3">
        <v>0.52900000000000003</v>
      </c>
      <c r="T964" s="1" t="s">
        <v>70</v>
      </c>
      <c r="U964" s="5">
        <f t="shared" si="185"/>
        <v>1</v>
      </c>
      <c r="V964" s="5">
        <f t="shared" si="186"/>
        <v>2</v>
      </c>
      <c r="W964" s="5">
        <f t="shared" si="181"/>
        <v>1</v>
      </c>
      <c r="X964" s="5">
        <f t="shared" si="182"/>
        <v>2</v>
      </c>
      <c r="Y964" s="3">
        <v>0.60799999999999998</v>
      </c>
      <c r="Z964" s="3">
        <v>0.54200000000000004</v>
      </c>
      <c r="AA964" s="3">
        <v>0</v>
      </c>
      <c r="AB964" s="3">
        <v>0.45900000000000002</v>
      </c>
      <c r="AC964" s="3">
        <v>0.68200000000000005</v>
      </c>
      <c r="AD964" s="1" t="s">
        <v>113</v>
      </c>
      <c r="AE964" s="5">
        <f t="shared" si="183"/>
        <v>5</v>
      </c>
      <c r="AF964" s="5">
        <f t="shared" si="184"/>
        <v>14</v>
      </c>
      <c r="AG964">
        <v>102</v>
      </c>
      <c r="AH964">
        <v>1</v>
      </c>
      <c r="AI964">
        <v>1</v>
      </c>
      <c r="AJ964">
        <v>43</v>
      </c>
      <c r="AK964">
        <f t="shared" si="187"/>
        <v>59</v>
      </c>
      <c r="AL964">
        <v>26</v>
      </c>
      <c r="AM964">
        <v>17</v>
      </c>
      <c r="AN964">
        <v>0</v>
      </c>
      <c r="AO964" s="1" t="s">
        <v>921</v>
      </c>
    </row>
    <row r="965" spans="1:41" x14ac:dyDescent="0.35">
      <c r="A965" s="2">
        <v>39897</v>
      </c>
      <c r="B965" t="s">
        <v>529</v>
      </c>
      <c r="C965">
        <v>3</v>
      </c>
      <c r="D965" t="s">
        <v>35</v>
      </c>
      <c r="E965" t="s">
        <v>61</v>
      </c>
      <c r="F965">
        <v>3</v>
      </c>
      <c r="G965">
        <v>4</v>
      </c>
      <c r="H965">
        <v>0</v>
      </c>
      <c r="I965">
        <v>3</v>
      </c>
      <c r="J965">
        <v>4</v>
      </c>
      <c r="K965" t="s">
        <v>175</v>
      </c>
      <c r="L965" t="s">
        <v>37</v>
      </c>
      <c r="M965" s="1" t="s">
        <v>908</v>
      </c>
      <c r="N965">
        <v>0.68</v>
      </c>
      <c r="O965" s="3">
        <v>2.7E-2</v>
      </c>
      <c r="P965" s="3">
        <v>6.8000000000000005E-2</v>
      </c>
      <c r="Q965" s="3">
        <v>0.61599999999999999</v>
      </c>
      <c r="R965" s="3">
        <v>0.53300000000000003</v>
      </c>
      <c r="S965" s="3">
        <v>0.42899999999999999</v>
      </c>
      <c r="T965" s="1" t="s">
        <v>507</v>
      </c>
      <c r="U965" s="5">
        <f t="shared" si="185"/>
        <v>6</v>
      </c>
      <c r="V965" s="5">
        <f t="shared" si="186"/>
        <v>11</v>
      </c>
      <c r="W965" s="5">
        <f t="shared" si="181"/>
        <v>6</v>
      </c>
      <c r="X965" s="5">
        <f t="shared" si="182"/>
        <v>11</v>
      </c>
      <c r="Y965" s="3">
        <v>0.42499999999999999</v>
      </c>
      <c r="Z965" s="3">
        <v>0.34399999999999997</v>
      </c>
      <c r="AA965" s="3">
        <v>0.13100000000000001</v>
      </c>
      <c r="AB965" s="3">
        <v>0.25</v>
      </c>
      <c r="AC965" s="3">
        <v>0.48</v>
      </c>
      <c r="AD965" s="1" t="s">
        <v>63</v>
      </c>
      <c r="AE965" s="5">
        <f t="shared" si="183"/>
        <v>2</v>
      </c>
      <c r="AF965" s="5">
        <f t="shared" si="184"/>
        <v>5</v>
      </c>
      <c r="AG965">
        <v>134</v>
      </c>
      <c r="AH965">
        <v>2</v>
      </c>
      <c r="AI965">
        <v>5</v>
      </c>
      <c r="AJ965">
        <v>73</v>
      </c>
      <c r="AK965">
        <f t="shared" si="187"/>
        <v>61</v>
      </c>
      <c r="AL965">
        <v>45</v>
      </c>
      <c r="AM965">
        <v>28</v>
      </c>
      <c r="AN965">
        <v>8</v>
      </c>
      <c r="AO965" s="1" t="s">
        <v>59</v>
      </c>
    </row>
    <row r="966" spans="1:41" x14ac:dyDescent="0.35">
      <c r="A966" s="2">
        <v>39897</v>
      </c>
      <c r="B966" t="s">
        <v>529</v>
      </c>
      <c r="C966">
        <v>3</v>
      </c>
      <c r="D966" t="s">
        <v>35</v>
      </c>
      <c r="E966" t="s">
        <v>36</v>
      </c>
      <c r="F966">
        <v>3</v>
      </c>
      <c r="G966">
        <v>2</v>
      </c>
      <c r="H966">
        <v>1</v>
      </c>
      <c r="I966">
        <v>3</v>
      </c>
      <c r="J966">
        <v>2</v>
      </c>
      <c r="K966" t="s">
        <v>37</v>
      </c>
      <c r="L966" t="s">
        <v>435</v>
      </c>
      <c r="M966" s="1" t="s">
        <v>1202</v>
      </c>
      <c r="N966">
        <v>1.37</v>
      </c>
      <c r="O966" s="3">
        <v>5.5E-2</v>
      </c>
      <c r="P966" s="3">
        <v>5.5E-2</v>
      </c>
      <c r="Q966" s="3">
        <v>0.69899999999999995</v>
      </c>
      <c r="R966" s="3">
        <v>0.68600000000000005</v>
      </c>
      <c r="S966" s="3">
        <v>0.54500000000000004</v>
      </c>
      <c r="T966" s="1" t="s">
        <v>41</v>
      </c>
      <c r="U966" s="5">
        <f t="shared" si="185"/>
        <v>2</v>
      </c>
      <c r="V966" s="5">
        <f t="shared" si="186"/>
        <v>6</v>
      </c>
      <c r="W966" s="5">
        <f t="shared" si="181"/>
        <v>2</v>
      </c>
      <c r="X966" s="5">
        <f t="shared" si="182"/>
        <v>6</v>
      </c>
      <c r="Y966" s="3">
        <v>0.56200000000000006</v>
      </c>
      <c r="Z966" s="3">
        <v>0.48799999999999999</v>
      </c>
      <c r="AA966" s="3">
        <v>0.05</v>
      </c>
      <c r="AB966" s="3">
        <v>0.41699999999999998</v>
      </c>
      <c r="AC966" s="3">
        <v>0.59399999999999997</v>
      </c>
      <c r="AD966" s="1" t="s">
        <v>267</v>
      </c>
      <c r="AE966" s="5">
        <f t="shared" si="183"/>
        <v>6</v>
      </c>
      <c r="AF966" s="5">
        <f t="shared" si="184"/>
        <v>10</v>
      </c>
      <c r="AG966">
        <v>153</v>
      </c>
      <c r="AH966">
        <v>4</v>
      </c>
      <c r="AI966">
        <v>4</v>
      </c>
      <c r="AJ966">
        <v>73</v>
      </c>
      <c r="AK966">
        <f t="shared" si="187"/>
        <v>80</v>
      </c>
      <c r="AL966">
        <v>51</v>
      </c>
      <c r="AM966">
        <v>22</v>
      </c>
      <c r="AN966">
        <v>4</v>
      </c>
      <c r="AO966" s="1" t="s">
        <v>466</v>
      </c>
    </row>
    <row r="967" spans="1:41" x14ac:dyDescent="0.35">
      <c r="A967" s="2">
        <v>39897</v>
      </c>
      <c r="B967" t="s">
        <v>529</v>
      </c>
      <c r="C967">
        <v>3</v>
      </c>
      <c r="D967" t="s">
        <v>35</v>
      </c>
      <c r="E967" t="s">
        <v>43</v>
      </c>
      <c r="F967">
        <v>3</v>
      </c>
      <c r="G967">
        <v>11</v>
      </c>
      <c r="H967">
        <v>1</v>
      </c>
      <c r="I967">
        <v>3</v>
      </c>
      <c r="J967">
        <v>10</v>
      </c>
      <c r="K967" t="s">
        <v>37</v>
      </c>
      <c r="L967" t="s">
        <v>548</v>
      </c>
      <c r="M967" s="1" t="s">
        <v>62</v>
      </c>
      <c r="N967">
        <v>1.29</v>
      </c>
      <c r="O967" s="3">
        <v>0</v>
      </c>
      <c r="P967" s="3">
        <v>1.4999999999999999E-2</v>
      </c>
      <c r="Q967" s="3">
        <v>0.47799999999999998</v>
      </c>
      <c r="R967" s="3">
        <v>0.71899999999999997</v>
      </c>
      <c r="S967" s="3">
        <v>0.65700000000000003</v>
      </c>
      <c r="T967" s="1" t="s">
        <v>413</v>
      </c>
      <c r="U967" s="5">
        <f t="shared" si="185"/>
        <v>4</v>
      </c>
      <c r="V967" s="5">
        <f t="shared" si="186"/>
        <v>4</v>
      </c>
      <c r="W967" s="5">
        <f t="shared" si="181"/>
        <v>4</v>
      </c>
      <c r="X967" s="5">
        <f t="shared" si="182"/>
        <v>4</v>
      </c>
      <c r="Y967" s="3">
        <v>0.54500000000000004</v>
      </c>
      <c r="Z967" s="3">
        <v>0.40300000000000002</v>
      </c>
      <c r="AA967" s="3">
        <v>0.06</v>
      </c>
      <c r="AB967" s="3">
        <v>0.20599999999999999</v>
      </c>
      <c r="AC967" s="3">
        <v>0.60599999999999998</v>
      </c>
      <c r="AD967" s="1" t="s">
        <v>345</v>
      </c>
      <c r="AE967" s="5">
        <f t="shared" si="183"/>
        <v>2</v>
      </c>
      <c r="AF967" s="5">
        <f t="shared" si="184"/>
        <v>7</v>
      </c>
      <c r="AG967">
        <v>134</v>
      </c>
      <c r="AH967">
        <v>0</v>
      </c>
      <c r="AI967">
        <v>1</v>
      </c>
      <c r="AJ967">
        <v>67</v>
      </c>
      <c r="AK967">
        <f t="shared" si="187"/>
        <v>67</v>
      </c>
      <c r="AL967">
        <v>32</v>
      </c>
      <c r="AM967">
        <v>35</v>
      </c>
      <c r="AN967">
        <v>4</v>
      </c>
      <c r="AO967" s="1" t="s">
        <v>556</v>
      </c>
    </row>
    <row r="968" spans="1:41" x14ac:dyDescent="0.35">
      <c r="A968" s="2">
        <v>39897</v>
      </c>
      <c r="B968" t="s">
        <v>529</v>
      </c>
      <c r="C968">
        <v>3</v>
      </c>
      <c r="D968" t="s">
        <v>35</v>
      </c>
      <c r="E968" t="s">
        <v>49</v>
      </c>
      <c r="F968">
        <v>3</v>
      </c>
      <c r="G968">
        <v>22</v>
      </c>
      <c r="H968">
        <v>1</v>
      </c>
      <c r="I968">
        <v>3</v>
      </c>
      <c r="J968">
        <v>21</v>
      </c>
      <c r="K968" t="s">
        <v>37</v>
      </c>
      <c r="L968" t="s">
        <v>645</v>
      </c>
      <c r="M968" s="1" t="s">
        <v>164</v>
      </c>
      <c r="N968">
        <v>1.74</v>
      </c>
      <c r="O968" s="3">
        <v>2.3E-2</v>
      </c>
      <c r="P968" s="3">
        <v>4.7E-2</v>
      </c>
      <c r="Q968" s="3">
        <v>0.53500000000000003</v>
      </c>
      <c r="R968" s="3">
        <v>0.82599999999999996</v>
      </c>
      <c r="S968" s="3">
        <v>0.55000000000000004</v>
      </c>
      <c r="T968" s="1" t="s">
        <v>46</v>
      </c>
      <c r="U968" s="5">
        <f t="shared" si="185"/>
        <v>0</v>
      </c>
      <c r="V968" s="5">
        <f t="shared" si="186"/>
        <v>1</v>
      </c>
      <c r="W968" s="5">
        <f t="shared" si="181"/>
        <v>0</v>
      </c>
      <c r="X968" s="5">
        <f t="shared" si="182"/>
        <v>1</v>
      </c>
      <c r="Y968" s="3">
        <v>0.6</v>
      </c>
      <c r="Z968" s="3">
        <v>0.52600000000000002</v>
      </c>
      <c r="AA968" s="3">
        <v>5.2999999999999999E-2</v>
      </c>
      <c r="AB968" s="3">
        <v>0.45500000000000002</v>
      </c>
      <c r="AC968" s="3">
        <v>0.625</v>
      </c>
      <c r="AD968" s="1" t="s">
        <v>47</v>
      </c>
      <c r="AE968" s="5">
        <f t="shared" si="183"/>
        <v>5</v>
      </c>
      <c r="AF968" s="5">
        <f t="shared" si="184"/>
        <v>11</v>
      </c>
      <c r="AG968">
        <v>100</v>
      </c>
      <c r="AH968">
        <v>1</v>
      </c>
      <c r="AI968">
        <v>2</v>
      </c>
      <c r="AJ968">
        <v>43</v>
      </c>
      <c r="AK968">
        <f t="shared" si="187"/>
        <v>57</v>
      </c>
      <c r="AL968">
        <v>23</v>
      </c>
      <c r="AM968">
        <v>20</v>
      </c>
      <c r="AN968">
        <v>3</v>
      </c>
      <c r="AO968" s="1" t="s">
        <v>242</v>
      </c>
    </row>
    <row r="969" spans="1:41" x14ac:dyDescent="0.35">
      <c r="A969" s="2">
        <v>39897</v>
      </c>
      <c r="B969" t="s">
        <v>529</v>
      </c>
      <c r="C969">
        <v>3</v>
      </c>
      <c r="D969" t="s">
        <v>35</v>
      </c>
      <c r="E969" t="s">
        <v>54</v>
      </c>
      <c r="F969">
        <v>3</v>
      </c>
      <c r="G969">
        <v>33</v>
      </c>
      <c r="H969">
        <v>1</v>
      </c>
      <c r="I969">
        <v>3</v>
      </c>
      <c r="J969">
        <v>31</v>
      </c>
      <c r="K969" t="s">
        <v>37</v>
      </c>
      <c r="L969" t="s">
        <v>848</v>
      </c>
      <c r="M969" s="1" t="s">
        <v>51</v>
      </c>
      <c r="N969">
        <v>2.46</v>
      </c>
      <c r="O969" s="3">
        <v>9.5000000000000001E-2</v>
      </c>
      <c r="P969" s="3">
        <v>4.8000000000000001E-2</v>
      </c>
      <c r="Q969" s="3">
        <v>0.66700000000000004</v>
      </c>
      <c r="R969" s="3">
        <v>0.82099999999999995</v>
      </c>
      <c r="S969" s="3">
        <v>0.78600000000000003</v>
      </c>
      <c r="T969" s="1" t="s">
        <v>179</v>
      </c>
      <c r="U969" s="5">
        <f t="shared" si="185"/>
        <v>3</v>
      </c>
      <c r="V969" s="5">
        <f t="shared" si="186"/>
        <v>3</v>
      </c>
      <c r="W969" s="5">
        <f t="shared" si="181"/>
        <v>3</v>
      </c>
      <c r="X969" s="5">
        <f t="shared" si="182"/>
        <v>3</v>
      </c>
      <c r="Y969" s="3">
        <v>0.60399999999999998</v>
      </c>
      <c r="Z969" s="3">
        <v>0.46899999999999997</v>
      </c>
      <c r="AA969" s="3">
        <v>1.6E-2</v>
      </c>
      <c r="AB969" s="3">
        <v>0.41399999999999998</v>
      </c>
      <c r="AC969" s="3">
        <v>0.51400000000000001</v>
      </c>
      <c r="AD969" s="1" t="s">
        <v>186</v>
      </c>
      <c r="AE969" s="5">
        <f t="shared" si="183"/>
        <v>4</v>
      </c>
      <c r="AF969" s="5">
        <f t="shared" si="184"/>
        <v>7</v>
      </c>
      <c r="AG969">
        <v>106</v>
      </c>
      <c r="AH969">
        <v>4</v>
      </c>
      <c r="AI969">
        <v>2</v>
      </c>
      <c r="AJ969">
        <v>42</v>
      </c>
      <c r="AK969">
        <f t="shared" si="187"/>
        <v>64</v>
      </c>
      <c r="AL969">
        <v>28</v>
      </c>
      <c r="AM969">
        <v>14</v>
      </c>
      <c r="AN969">
        <v>1</v>
      </c>
      <c r="AO969" s="1" t="s">
        <v>218</v>
      </c>
    </row>
    <row r="970" spans="1:41" x14ac:dyDescent="0.35">
      <c r="A970" s="2">
        <v>39897</v>
      </c>
      <c r="B970" t="s">
        <v>529</v>
      </c>
      <c r="C970">
        <v>3</v>
      </c>
      <c r="D970" t="s">
        <v>35</v>
      </c>
      <c r="E970" t="s">
        <v>128</v>
      </c>
      <c r="F970">
        <v>3</v>
      </c>
      <c r="G970">
        <v>117</v>
      </c>
      <c r="H970">
        <v>1</v>
      </c>
      <c r="I970">
        <v>3</v>
      </c>
      <c r="J970" t="s">
        <v>203</v>
      </c>
      <c r="K970" t="s">
        <v>37</v>
      </c>
      <c r="L970" t="s">
        <v>1203</v>
      </c>
      <c r="M970" s="1" t="s">
        <v>164</v>
      </c>
      <c r="N970">
        <v>1.56</v>
      </c>
      <c r="O970" s="3">
        <v>6.8000000000000005E-2</v>
      </c>
      <c r="P970" s="3">
        <v>3.4000000000000002E-2</v>
      </c>
      <c r="Q970" s="3">
        <v>0.66100000000000003</v>
      </c>
      <c r="R970" s="3">
        <v>0.76900000000000002</v>
      </c>
      <c r="S970" s="3">
        <v>0.65</v>
      </c>
      <c r="T970" s="1" t="s">
        <v>314</v>
      </c>
      <c r="U970" s="5">
        <f t="shared" si="185"/>
        <v>6</v>
      </c>
      <c r="V970" s="5">
        <f t="shared" si="186"/>
        <v>6</v>
      </c>
      <c r="W970" s="5">
        <f t="shared" si="181"/>
        <v>6</v>
      </c>
      <c r="X970" s="5">
        <f t="shared" si="182"/>
        <v>6</v>
      </c>
      <c r="Y970" s="3">
        <v>0.58599999999999997</v>
      </c>
      <c r="Z970" s="3">
        <v>0.42299999999999999</v>
      </c>
      <c r="AA970" s="3">
        <v>1.9E-2</v>
      </c>
      <c r="AB970" s="3">
        <v>0.313</v>
      </c>
      <c r="AC970" s="3">
        <v>0.6</v>
      </c>
      <c r="AD970" s="1" t="s">
        <v>71</v>
      </c>
      <c r="AE970" s="5">
        <f t="shared" si="183"/>
        <v>3</v>
      </c>
      <c r="AF970" s="5">
        <f t="shared" si="184"/>
        <v>5</v>
      </c>
      <c r="AG970">
        <v>111</v>
      </c>
      <c r="AH970">
        <v>4</v>
      </c>
      <c r="AI970">
        <v>2</v>
      </c>
      <c r="AJ970">
        <v>59</v>
      </c>
      <c r="AK970">
        <f t="shared" si="187"/>
        <v>52</v>
      </c>
      <c r="AL970">
        <v>39</v>
      </c>
      <c r="AM970">
        <v>20</v>
      </c>
      <c r="AN970">
        <v>1</v>
      </c>
      <c r="AO970" s="1" t="s">
        <v>77</v>
      </c>
    </row>
    <row r="971" spans="1:41" x14ac:dyDescent="0.35">
      <c r="A971" s="2">
        <v>39884</v>
      </c>
      <c r="B971" t="s">
        <v>536</v>
      </c>
      <c r="C971">
        <v>3</v>
      </c>
      <c r="D971" t="s">
        <v>35</v>
      </c>
      <c r="E971" t="s">
        <v>43</v>
      </c>
      <c r="F971">
        <v>3</v>
      </c>
      <c r="G971">
        <v>7</v>
      </c>
      <c r="H971">
        <v>0</v>
      </c>
      <c r="I971">
        <v>3</v>
      </c>
      <c r="J971">
        <v>7</v>
      </c>
      <c r="K971" t="s">
        <v>999</v>
      </c>
      <c r="L971" t="s">
        <v>37</v>
      </c>
      <c r="M971" s="1" t="s">
        <v>164</v>
      </c>
      <c r="N971">
        <v>0.48</v>
      </c>
      <c r="O971" s="3">
        <v>3.5999999999999997E-2</v>
      </c>
      <c r="P971" s="3">
        <v>7.0999999999999994E-2</v>
      </c>
      <c r="Q971" s="3">
        <v>0.57099999999999995</v>
      </c>
      <c r="R971" s="3">
        <v>0.56299999999999994</v>
      </c>
      <c r="S971" s="3">
        <v>0.45800000000000002</v>
      </c>
      <c r="T971" s="1" t="s">
        <v>58</v>
      </c>
      <c r="U971" s="5">
        <f t="shared" si="185"/>
        <v>1</v>
      </c>
      <c r="V971" s="5">
        <f t="shared" si="186"/>
        <v>5</v>
      </c>
      <c r="W971" s="5">
        <f t="shared" si="181"/>
        <v>1</v>
      </c>
      <c r="X971" s="5">
        <f t="shared" si="182"/>
        <v>5</v>
      </c>
      <c r="Y971" s="3">
        <v>0.39400000000000002</v>
      </c>
      <c r="Z971" s="3">
        <v>0.23300000000000001</v>
      </c>
      <c r="AA971" s="3">
        <v>0.11600000000000001</v>
      </c>
      <c r="AB971" s="3">
        <v>0.22900000000000001</v>
      </c>
      <c r="AC971" s="3">
        <v>0.25</v>
      </c>
      <c r="AD971" s="1" t="s">
        <v>40</v>
      </c>
      <c r="AE971" s="5">
        <f t="shared" si="183"/>
        <v>0</v>
      </c>
      <c r="AF971" s="5">
        <f t="shared" si="184"/>
        <v>2</v>
      </c>
      <c r="AG971">
        <v>99</v>
      </c>
      <c r="AH971">
        <v>2</v>
      </c>
      <c r="AI971">
        <v>4</v>
      </c>
      <c r="AJ971">
        <v>56</v>
      </c>
      <c r="AK971">
        <f t="shared" si="187"/>
        <v>43</v>
      </c>
      <c r="AL971">
        <v>32</v>
      </c>
      <c r="AM971">
        <v>24</v>
      </c>
      <c r="AN971">
        <v>5</v>
      </c>
      <c r="AO971" s="1" t="s">
        <v>454</v>
      </c>
    </row>
    <row r="972" spans="1:41" x14ac:dyDescent="0.35">
      <c r="A972" s="2">
        <v>39884</v>
      </c>
      <c r="B972" t="s">
        <v>536</v>
      </c>
      <c r="C972">
        <v>3</v>
      </c>
      <c r="D972" t="s">
        <v>35</v>
      </c>
      <c r="E972" t="s">
        <v>49</v>
      </c>
      <c r="F972">
        <v>3</v>
      </c>
      <c r="G972">
        <v>16</v>
      </c>
      <c r="H972">
        <v>1</v>
      </c>
      <c r="I972">
        <v>3</v>
      </c>
      <c r="J972">
        <v>16</v>
      </c>
      <c r="K972" t="s">
        <v>37</v>
      </c>
      <c r="L972" t="s">
        <v>160</v>
      </c>
      <c r="M972" s="1" t="s">
        <v>1204</v>
      </c>
      <c r="N972">
        <v>0.98</v>
      </c>
      <c r="O972" s="3">
        <v>5.1999999999999998E-2</v>
      </c>
      <c r="P972" s="3">
        <v>2.1000000000000001E-2</v>
      </c>
      <c r="Q972" s="3">
        <v>0.64600000000000002</v>
      </c>
      <c r="R972" s="3">
        <v>0.67700000000000005</v>
      </c>
      <c r="S972" s="3">
        <v>0.61799999999999999</v>
      </c>
      <c r="T972" s="1" t="s">
        <v>136</v>
      </c>
      <c r="U972" s="5">
        <f t="shared" si="185"/>
        <v>4</v>
      </c>
      <c r="V972" s="5">
        <f t="shared" si="186"/>
        <v>6</v>
      </c>
      <c r="W972" s="5">
        <f t="shared" si="181"/>
        <v>4</v>
      </c>
      <c r="X972" s="5">
        <f t="shared" si="182"/>
        <v>6</v>
      </c>
      <c r="Y972" s="3">
        <v>0.503</v>
      </c>
      <c r="Z972" s="3">
        <v>0.33700000000000002</v>
      </c>
      <c r="AA972" s="3">
        <v>0.09</v>
      </c>
      <c r="AB972" s="3">
        <v>0.216</v>
      </c>
      <c r="AC972" s="3">
        <v>0.5</v>
      </c>
      <c r="AD972" s="1" t="s">
        <v>444</v>
      </c>
      <c r="AE972" s="5">
        <f t="shared" si="183"/>
        <v>2</v>
      </c>
      <c r="AF972" s="5">
        <f t="shared" si="184"/>
        <v>8</v>
      </c>
      <c r="AG972">
        <v>185</v>
      </c>
      <c r="AH972">
        <v>5</v>
      </c>
      <c r="AI972">
        <v>2</v>
      </c>
      <c r="AJ972">
        <v>96</v>
      </c>
      <c r="AK972">
        <f t="shared" si="187"/>
        <v>89</v>
      </c>
      <c r="AL972">
        <v>62</v>
      </c>
      <c r="AM972">
        <v>34</v>
      </c>
      <c r="AN972">
        <v>8</v>
      </c>
      <c r="AO972" s="1" t="s">
        <v>230</v>
      </c>
    </row>
    <row r="973" spans="1:41" x14ac:dyDescent="0.35">
      <c r="A973" s="2">
        <v>39884</v>
      </c>
      <c r="B973" t="s">
        <v>536</v>
      </c>
      <c r="C973">
        <v>3</v>
      </c>
      <c r="D973" t="s">
        <v>35</v>
      </c>
      <c r="E973" t="s">
        <v>54</v>
      </c>
      <c r="F973">
        <v>3</v>
      </c>
      <c r="G973">
        <v>64</v>
      </c>
      <c r="H973">
        <v>1</v>
      </c>
      <c r="I973">
        <v>3</v>
      </c>
      <c r="K973" t="s">
        <v>37</v>
      </c>
      <c r="L973" t="s">
        <v>934</v>
      </c>
      <c r="M973" s="1" t="s">
        <v>952</v>
      </c>
      <c r="N973">
        <v>1.54</v>
      </c>
      <c r="O973" s="3">
        <v>0.13100000000000001</v>
      </c>
      <c r="P973" s="3">
        <v>1.6E-2</v>
      </c>
      <c r="Q973" s="3">
        <v>0.72099999999999997</v>
      </c>
      <c r="R973" s="3">
        <v>0.77300000000000002</v>
      </c>
      <c r="S973" s="3">
        <v>0.52900000000000003</v>
      </c>
      <c r="T973" s="1" t="s">
        <v>122</v>
      </c>
      <c r="U973" s="5">
        <f t="shared" si="185"/>
        <v>3</v>
      </c>
      <c r="V973" s="5">
        <f t="shared" si="186"/>
        <v>4</v>
      </c>
      <c r="W973" s="5">
        <f t="shared" si="181"/>
        <v>3</v>
      </c>
      <c r="X973" s="5">
        <f t="shared" si="182"/>
        <v>4</v>
      </c>
      <c r="Y973" s="3">
        <v>0.56399999999999995</v>
      </c>
      <c r="Z973" s="3">
        <v>0.45600000000000002</v>
      </c>
      <c r="AA973" s="3">
        <v>2.5000000000000001E-2</v>
      </c>
      <c r="AB973" s="3">
        <v>0.375</v>
      </c>
      <c r="AC973" s="3">
        <v>0.58099999999999996</v>
      </c>
      <c r="AD973" s="1" t="s">
        <v>353</v>
      </c>
      <c r="AE973" s="5">
        <f t="shared" si="183"/>
        <v>3</v>
      </c>
      <c r="AF973" s="5">
        <f t="shared" si="184"/>
        <v>11</v>
      </c>
      <c r="AG973">
        <v>140</v>
      </c>
      <c r="AH973">
        <v>8</v>
      </c>
      <c r="AI973">
        <v>1</v>
      </c>
      <c r="AJ973">
        <v>61</v>
      </c>
      <c r="AK973">
        <f t="shared" si="187"/>
        <v>79</v>
      </c>
      <c r="AL973">
        <v>44</v>
      </c>
      <c r="AM973">
        <v>17</v>
      </c>
      <c r="AN973">
        <v>2</v>
      </c>
      <c r="AO973" s="1" t="s">
        <v>68</v>
      </c>
    </row>
    <row r="974" spans="1:41" x14ac:dyDescent="0.35">
      <c r="A974" s="2">
        <v>39884</v>
      </c>
      <c r="B974" t="s">
        <v>536</v>
      </c>
      <c r="C974">
        <v>3</v>
      </c>
      <c r="D974" t="s">
        <v>35</v>
      </c>
      <c r="E974" t="s">
        <v>128</v>
      </c>
      <c r="F974">
        <v>3</v>
      </c>
      <c r="G974">
        <v>54</v>
      </c>
      <c r="H974">
        <v>1</v>
      </c>
      <c r="I974">
        <v>3</v>
      </c>
      <c r="K974" t="s">
        <v>37</v>
      </c>
      <c r="L974" t="s">
        <v>1205</v>
      </c>
      <c r="M974" s="1" t="s">
        <v>560</v>
      </c>
      <c r="N974">
        <v>1.34</v>
      </c>
      <c r="O974" s="3">
        <v>3.4000000000000002E-2</v>
      </c>
      <c r="P974" s="3">
        <v>3.4000000000000002E-2</v>
      </c>
      <c r="Q974" s="3">
        <v>0.60299999999999998</v>
      </c>
      <c r="R974" s="3">
        <v>0.71399999999999997</v>
      </c>
      <c r="S974" s="3">
        <v>0.65200000000000002</v>
      </c>
      <c r="T974" s="1" t="s">
        <v>40</v>
      </c>
      <c r="U974" s="5">
        <f t="shared" si="185"/>
        <v>0</v>
      </c>
      <c r="V974" s="5">
        <f t="shared" si="186"/>
        <v>2</v>
      </c>
      <c r="W974" s="5">
        <f t="shared" si="181"/>
        <v>0</v>
      </c>
      <c r="X974" s="5">
        <f t="shared" si="182"/>
        <v>2</v>
      </c>
      <c r="Y974" s="3">
        <v>0.53800000000000003</v>
      </c>
      <c r="Z974" s="3">
        <v>0.41699999999999998</v>
      </c>
      <c r="AA974" s="3">
        <v>1.4E-2</v>
      </c>
      <c r="AB974" s="3">
        <v>0.378</v>
      </c>
      <c r="AC974" s="3">
        <v>0.48099999999999998</v>
      </c>
      <c r="AD974" s="1" t="s">
        <v>52</v>
      </c>
      <c r="AE974" s="5">
        <f t="shared" si="183"/>
        <v>4</v>
      </c>
      <c r="AF974" s="5">
        <f t="shared" si="184"/>
        <v>8</v>
      </c>
      <c r="AG974">
        <v>130</v>
      </c>
      <c r="AH974">
        <v>2</v>
      </c>
      <c r="AI974">
        <v>2</v>
      </c>
      <c r="AJ974">
        <v>58</v>
      </c>
      <c r="AK974">
        <f t="shared" si="187"/>
        <v>72</v>
      </c>
      <c r="AL974">
        <v>35</v>
      </c>
      <c r="AM974">
        <v>23</v>
      </c>
      <c r="AN974">
        <v>1</v>
      </c>
      <c r="AO974" s="1" t="s">
        <v>698</v>
      </c>
    </row>
    <row r="975" spans="1:41" x14ac:dyDescent="0.35">
      <c r="A975" s="2">
        <v>39878</v>
      </c>
      <c r="B975" t="s">
        <v>1206</v>
      </c>
      <c r="C975">
        <v>3</v>
      </c>
      <c r="D975" t="s">
        <v>139</v>
      </c>
      <c r="E975" t="s">
        <v>98</v>
      </c>
      <c r="F975">
        <v>3</v>
      </c>
      <c r="G975">
        <v>12</v>
      </c>
      <c r="H975">
        <v>0</v>
      </c>
      <c r="K975" t="s">
        <v>774</v>
      </c>
      <c r="L975" t="s">
        <v>37</v>
      </c>
      <c r="M975" s="1" t="s">
        <v>1207</v>
      </c>
      <c r="U975" s="5">
        <f t="shared" si="185"/>
        <v>0</v>
      </c>
      <c r="V975" s="5">
        <f t="shared" si="186"/>
        <v>0</v>
      </c>
      <c r="AK975">
        <f t="shared" si="187"/>
        <v>0</v>
      </c>
    </row>
    <row r="976" spans="1:41" x14ac:dyDescent="0.35">
      <c r="A976" s="2">
        <v>39878</v>
      </c>
      <c r="B976" t="s">
        <v>1206</v>
      </c>
      <c r="C976">
        <v>3</v>
      </c>
      <c r="D976" t="s">
        <v>139</v>
      </c>
      <c r="E976" t="s">
        <v>98</v>
      </c>
      <c r="F976">
        <v>3</v>
      </c>
      <c r="G976">
        <v>1</v>
      </c>
      <c r="H976">
        <v>0</v>
      </c>
      <c r="K976" t="s">
        <v>140</v>
      </c>
      <c r="L976" t="s">
        <v>37</v>
      </c>
      <c r="M976" s="1" t="s">
        <v>1208</v>
      </c>
      <c r="U976" s="5">
        <f t="shared" si="185"/>
        <v>0</v>
      </c>
      <c r="V976" s="5">
        <f t="shared" si="186"/>
        <v>0</v>
      </c>
      <c r="AK976">
        <f t="shared" si="187"/>
        <v>0</v>
      </c>
    </row>
    <row r="977" spans="1:41" x14ac:dyDescent="0.35">
      <c r="A977" s="2">
        <v>39867</v>
      </c>
      <c r="B977" t="s">
        <v>202</v>
      </c>
      <c r="C977">
        <v>3</v>
      </c>
      <c r="D977" t="s">
        <v>35</v>
      </c>
      <c r="E977" t="s">
        <v>61</v>
      </c>
      <c r="F977">
        <v>3</v>
      </c>
      <c r="G977">
        <v>14</v>
      </c>
      <c r="H977">
        <v>1</v>
      </c>
      <c r="I977">
        <v>1</v>
      </c>
      <c r="J977">
        <v>4</v>
      </c>
      <c r="K977" t="s">
        <v>37</v>
      </c>
      <c r="L977" t="s">
        <v>774</v>
      </c>
      <c r="M977" s="1" t="s">
        <v>397</v>
      </c>
      <c r="N977">
        <v>1.25</v>
      </c>
      <c r="O977" s="3">
        <v>4.8000000000000001E-2</v>
      </c>
      <c r="P977" s="3">
        <v>0</v>
      </c>
      <c r="Q977" s="3">
        <v>0.71399999999999997</v>
      </c>
      <c r="R977" s="3">
        <v>0.66700000000000004</v>
      </c>
      <c r="S977" s="3">
        <v>0.5</v>
      </c>
      <c r="T977" s="1" t="s">
        <v>112</v>
      </c>
      <c r="U977" s="5">
        <f t="shared" si="185"/>
        <v>1</v>
      </c>
      <c r="V977" s="5">
        <f t="shared" si="186"/>
        <v>4</v>
      </c>
      <c r="W977" s="5">
        <f t="shared" ref="W977:W1007" si="188">_xlfn.NUMBERVALUE(LEFT(T977, FIND( "/", T977) - 1))</f>
        <v>1</v>
      </c>
      <c r="X977" s="5">
        <f t="shared" ref="X977:X1007" si="189">_xlfn.NUMBERVALUE(RIGHT(T977, LEN(T977) - FIND( "/", T977)))</f>
        <v>4</v>
      </c>
      <c r="Y977" s="3">
        <v>0.54900000000000004</v>
      </c>
      <c r="Z977" s="3">
        <v>0.47499999999999998</v>
      </c>
      <c r="AA977" s="3">
        <v>6.8000000000000005E-2</v>
      </c>
      <c r="AB977" s="3">
        <v>0.48599999999999999</v>
      </c>
      <c r="AC977" s="3">
        <v>0.45800000000000002</v>
      </c>
      <c r="AD977" s="1" t="s">
        <v>162</v>
      </c>
      <c r="AE977" s="5">
        <f t="shared" ref="AE977:AE1007" si="190">_xlfn.NUMBERVALUE(LEFT(AD977, FIND( "/", AD977) - 1))</f>
        <v>5</v>
      </c>
      <c r="AF977" s="5">
        <f t="shared" ref="AF977:AF1007" si="191">_xlfn.NUMBERVALUE(RIGHT(AD977, LEN(AD977) - FIND( "/", AD977)))</f>
        <v>7</v>
      </c>
      <c r="AG977">
        <v>122</v>
      </c>
      <c r="AH977">
        <v>3</v>
      </c>
      <c r="AI977">
        <v>0</v>
      </c>
      <c r="AJ977">
        <v>63</v>
      </c>
      <c r="AK977">
        <f t="shared" si="187"/>
        <v>59</v>
      </c>
      <c r="AL977">
        <v>45</v>
      </c>
      <c r="AM977">
        <v>18</v>
      </c>
      <c r="AN977">
        <v>4</v>
      </c>
      <c r="AO977" s="1" t="s">
        <v>561</v>
      </c>
    </row>
    <row r="978" spans="1:41" x14ac:dyDescent="0.35">
      <c r="A978" s="2">
        <v>39867</v>
      </c>
      <c r="B978" t="s">
        <v>202</v>
      </c>
      <c r="C978">
        <v>3</v>
      </c>
      <c r="D978" t="s">
        <v>35</v>
      </c>
      <c r="E978" t="s">
        <v>36</v>
      </c>
      <c r="F978">
        <v>3</v>
      </c>
      <c r="G978">
        <v>8</v>
      </c>
      <c r="H978">
        <v>1</v>
      </c>
      <c r="I978">
        <v>1</v>
      </c>
      <c r="J978">
        <v>3</v>
      </c>
      <c r="K978" t="s">
        <v>37</v>
      </c>
      <c r="L978" t="s">
        <v>675</v>
      </c>
      <c r="M978" s="1" t="s">
        <v>1209</v>
      </c>
      <c r="N978">
        <v>1.04</v>
      </c>
      <c r="O978" s="3">
        <v>0.11</v>
      </c>
      <c r="P978" s="3">
        <v>2.8000000000000001E-2</v>
      </c>
      <c r="Q978" s="3">
        <v>0.61499999999999999</v>
      </c>
      <c r="R978" s="3">
        <v>0.65700000000000003</v>
      </c>
      <c r="S978" s="3">
        <v>0.59499999999999997</v>
      </c>
      <c r="T978" s="1" t="s">
        <v>67</v>
      </c>
      <c r="U978" s="5">
        <f t="shared" si="185"/>
        <v>1</v>
      </c>
      <c r="V978" s="5">
        <f t="shared" si="186"/>
        <v>3</v>
      </c>
      <c r="W978" s="5">
        <f t="shared" si="188"/>
        <v>1</v>
      </c>
      <c r="X978" s="5">
        <f t="shared" si="189"/>
        <v>3</v>
      </c>
      <c r="Y978" s="3">
        <v>0.502</v>
      </c>
      <c r="Z978" s="3">
        <v>0.38100000000000001</v>
      </c>
      <c r="AA978" s="3">
        <v>3.4000000000000002E-2</v>
      </c>
      <c r="AB978" s="3">
        <v>0.254</v>
      </c>
      <c r="AC978" s="3">
        <v>0.52700000000000002</v>
      </c>
      <c r="AD978" s="1" t="s">
        <v>480</v>
      </c>
      <c r="AE978" s="5">
        <f t="shared" si="190"/>
        <v>3</v>
      </c>
      <c r="AF978" s="5">
        <f t="shared" si="191"/>
        <v>12</v>
      </c>
      <c r="AG978">
        <v>227</v>
      </c>
      <c r="AH978">
        <v>12</v>
      </c>
      <c r="AI978">
        <v>3</v>
      </c>
      <c r="AJ978">
        <v>109</v>
      </c>
      <c r="AK978">
        <f t="shared" si="187"/>
        <v>118</v>
      </c>
      <c r="AL978">
        <v>67</v>
      </c>
      <c r="AM978">
        <v>42</v>
      </c>
      <c r="AN978">
        <v>4</v>
      </c>
      <c r="AO978" s="1" t="s">
        <v>640</v>
      </c>
    </row>
    <row r="979" spans="1:41" x14ac:dyDescent="0.35">
      <c r="A979" s="2">
        <v>39867</v>
      </c>
      <c r="B979" t="s">
        <v>202</v>
      </c>
      <c r="C979">
        <v>3</v>
      </c>
      <c r="D979" t="s">
        <v>35</v>
      </c>
      <c r="E979" t="s">
        <v>43</v>
      </c>
      <c r="F979">
        <v>3</v>
      </c>
      <c r="G979">
        <v>19</v>
      </c>
      <c r="H979">
        <v>1</v>
      </c>
      <c r="I979">
        <v>1</v>
      </c>
      <c r="J979">
        <v>5</v>
      </c>
      <c r="K979" t="s">
        <v>37</v>
      </c>
      <c r="L979" t="s">
        <v>83</v>
      </c>
      <c r="M979" s="1" t="s">
        <v>62</v>
      </c>
      <c r="N979">
        <v>1.4</v>
      </c>
      <c r="O979" s="3">
        <v>9.9000000000000005E-2</v>
      </c>
      <c r="P979" s="3">
        <v>4.2000000000000003E-2</v>
      </c>
      <c r="Q979" s="3">
        <v>0.63400000000000001</v>
      </c>
      <c r="R979" s="3">
        <v>0.82199999999999995</v>
      </c>
      <c r="S979" s="3">
        <v>0.46200000000000002</v>
      </c>
      <c r="T979" s="1" t="s">
        <v>314</v>
      </c>
      <c r="U979" s="5">
        <f t="shared" si="185"/>
        <v>6</v>
      </c>
      <c r="V979" s="5">
        <f t="shared" si="186"/>
        <v>6</v>
      </c>
      <c r="W979" s="5">
        <f t="shared" si="188"/>
        <v>6</v>
      </c>
      <c r="X979" s="5">
        <f t="shared" si="189"/>
        <v>6</v>
      </c>
      <c r="Y979" s="3">
        <v>0.56399999999999995</v>
      </c>
      <c r="Z979" s="3">
        <v>0.435</v>
      </c>
      <c r="AA979" s="3">
        <v>7.1999999999999995E-2</v>
      </c>
      <c r="AB979" s="3">
        <v>0.3</v>
      </c>
      <c r="AC979" s="3">
        <v>0.621</v>
      </c>
      <c r="AD979" s="1" t="s">
        <v>345</v>
      </c>
      <c r="AE979" s="5">
        <f t="shared" si="190"/>
        <v>2</v>
      </c>
      <c r="AF979" s="5">
        <f t="shared" si="191"/>
        <v>7</v>
      </c>
      <c r="AG979">
        <v>140</v>
      </c>
      <c r="AH979">
        <v>7</v>
      </c>
      <c r="AI979">
        <v>3</v>
      </c>
      <c r="AJ979">
        <v>71</v>
      </c>
      <c r="AK979">
        <f t="shared" si="187"/>
        <v>69</v>
      </c>
      <c r="AL979">
        <v>45</v>
      </c>
      <c r="AM979">
        <v>26</v>
      </c>
      <c r="AN979">
        <v>5</v>
      </c>
      <c r="AO979" s="1" t="s">
        <v>208</v>
      </c>
    </row>
    <row r="980" spans="1:41" x14ac:dyDescent="0.35">
      <c r="A980" s="2">
        <v>39867</v>
      </c>
      <c r="B980" t="s">
        <v>202</v>
      </c>
      <c r="C980">
        <v>3</v>
      </c>
      <c r="D980" t="s">
        <v>35</v>
      </c>
      <c r="E980" t="s">
        <v>49</v>
      </c>
      <c r="F980">
        <v>3</v>
      </c>
      <c r="G980">
        <v>66</v>
      </c>
      <c r="H980">
        <v>1</v>
      </c>
      <c r="I980">
        <v>1</v>
      </c>
      <c r="K980" t="s">
        <v>37</v>
      </c>
      <c r="L980" t="s">
        <v>1169</v>
      </c>
      <c r="M980" s="1" t="s">
        <v>1210</v>
      </c>
      <c r="N980">
        <v>0.97</v>
      </c>
      <c r="O980" s="3">
        <v>5.3999999999999999E-2</v>
      </c>
      <c r="P980" s="3">
        <v>3.3000000000000002E-2</v>
      </c>
      <c r="Q980" s="3">
        <v>0.55400000000000005</v>
      </c>
      <c r="R980" s="3">
        <v>0.745</v>
      </c>
      <c r="S980" s="3">
        <v>0.48799999999999999</v>
      </c>
      <c r="T980" s="1" t="s">
        <v>189</v>
      </c>
      <c r="U980" s="5">
        <f t="shared" si="185"/>
        <v>6</v>
      </c>
      <c r="V980" s="5">
        <f t="shared" si="186"/>
        <v>8</v>
      </c>
      <c r="W980" s="5">
        <f t="shared" si="188"/>
        <v>6</v>
      </c>
      <c r="X980" s="5">
        <f t="shared" si="189"/>
        <v>8</v>
      </c>
      <c r="Y980" s="3">
        <v>0.49199999999999999</v>
      </c>
      <c r="Z980" s="3">
        <v>0.35799999999999998</v>
      </c>
      <c r="AA980" s="3">
        <v>2.1000000000000001E-2</v>
      </c>
      <c r="AB980" s="3">
        <v>0.33300000000000002</v>
      </c>
      <c r="AC980" s="3">
        <v>0.42299999999999999</v>
      </c>
      <c r="AD980" s="1" t="s">
        <v>283</v>
      </c>
      <c r="AE980" s="5">
        <f t="shared" si="190"/>
        <v>3</v>
      </c>
      <c r="AF980" s="5">
        <f t="shared" si="191"/>
        <v>10</v>
      </c>
      <c r="AG980">
        <v>187</v>
      </c>
      <c r="AH980">
        <v>5</v>
      </c>
      <c r="AI980">
        <v>3</v>
      </c>
      <c r="AJ980">
        <v>92</v>
      </c>
      <c r="AK980">
        <f t="shared" si="187"/>
        <v>95</v>
      </c>
      <c r="AL980">
        <v>51</v>
      </c>
      <c r="AM980">
        <v>41</v>
      </c>
      <c r="AN980">
        <v>2</v>
      </c>
      <c r="AO980" s="1" t="s">
        <v>374</v>
      </c>
    </row>
    <row r="981" spans="1:41" x14ac:dyDescent="0.35">
      <c r="A981" s="2">
        <v>39867</v>
      </c>
      <c r="B981" t="s">
        <v>202</v>
      </c>
      <c r="C981">
        <v>3</v>
      </c>
      <c r="D981" t="s">
        <v>35</v>
      </c>
      <c r="E981" t="s">
        <v>54</v>
      </c>
      <c r="F981">
        <v>3</v>
      </c>
      <c r="G981">
        <v>125</v>
      </c>
      <c r="H981">
        <v>1</v>
      </c>
      <c r="I981">
        <v>1</v>
      </c>
      <c r="J981" t="s">
        <v>203</v>
      </c>
      <c r="K981" t="s">
        <v>37</v>
      </c>
      <c r="L981" t="s">
        <v>1211</v>
      </c>
      <c r="M981" s="1" t="s">
        <v>164</v>
      </c>
      <c r="N981">
        <v>1.36</v>
      </c>
      <c r="O981" s="3">
        <v>7.0000000000000007E-2</v>
      </c>
      <c r="P981" s="3">
        <v>1.4E-2</v>
      </c>
      <c r="Q981" s="3">
        <v>0.62</v>
      </c>
      <c r="R981" s="3">
        <v>0.70499999999999996</v>
      </c>
      <c r="S981" s="3">
        <v>0.44400000000000001</v>
      </c>
      <c r="T981" s="1" t="s">
        <v>136</v>
      </c>
      <c r="U981" s="5">
        <f t="shared" si="185"/>
        <v>4</v>
      </c>
      <c r="V981" s="5">
        <f t="shared" si="186"/>
        <v>6</v>
      </c>
      <c r="W981" s="5">
        <f t="shared" si="188"/>
        <v>4</v>
      </c>
      <c r="X981" s="5">
        <f t="shared" si="189"/>
        <v>6</v>
      </c>
      <c r="Y981" s="3">
        <v>0.57599999999999996</v>
      </c>
      <c r="Z981" s="3">
        <v>0.53700000000000003</v>
      </c>
      <c r="AA981" s="3">
        <v>1.9E-2</v>
      </c>
      <c r="AB981" s="3">
        <v>0.51700000000000002</v>
      </c>
      <c r="AC981" s="3">
        <v>0.56000000000000005</v>
      </c>
      <c r="AD981" s="1" t="s">
        <v>47</v>
      </c>
      <c r="AE981" s="5">
        <f t="shared" si="190"/>
        <v>5</v>
      </c>
      <c r="AF981" s="5">
        <f t="shared" si="191"/>
        <v>11</v>
      </c>
      <c r="AG981">
        <v>125</v>
      </c>
      <c r="AH981">
        <v>5</v>
      </c>
      <c r="AI981">
        <v>1</v>
      </c>
      <c r="AJ981">
        <v>71</v>
      </c>
      <c r="AK981">
        <f t="shared" si="187"/>
        <v>54</v>
      </c>
      <c r="AL981">
        <v>44</v>
      </c>
      <c r="AM981">
        <v>27</v>
      </c>
      <c r="AN981">
        <v>1</v>
      </c>
      <c r="AO981" s="1" t="s">
        <v>921</v>
      </c>
    </row>
    <row r="982" spans="1:41" x14ac:dyDescent="0.35">
      <c r="A982" s="2">
        <v>39860</v>
      </c>
      <c r="B982" t="s">
        <v>1212</v>
      </c>
      <c r="C982">
        <v>3</v>
      </c>
      <c r="D982" t="s">
        <v>35</v>
      </c>
      <c r="E982" t="s">
        <v>36</v>
      </c>
      <c r="F982">
        <v>3</v>
      </c>
      <c r="G982">
        <v>12</v>
      </c>
      <c r="H982">
        <v>0</v>
      </c>
      <c r="I982">
        <v>1</v>
      </c>
      <c r="J982">
        <v>4</v>
      </c>
      <c r="K982" t="s">
        <v>548</v>
      </c>
      <c r="L982" t="s">
        <v>37</v>
      </c>
      <c r="M982" s="1" t="s">
        <v>1213</v>
      </c>
      <c r="N982">
        <v>0.81</v>
      </c>
      <c r="O982" s="3">
        <v>0.11899999999999999</v>
      </c>
      <c r="P982" s="3">
        <v>0</v>
      </c>
      <c r="Q982" s="3">
        <v>0.73099999999999998</v>
      </c>
      <c r="R982" s="3">
        <v>0.71399999999999997</v>
      </c>
      <c r="S982" s="3">
        <v>0.61099999999999999</v>
      </c>
      <c r="T982" s="1" t="s">
        <v>88</v>
      </c>
      <c r="U982" s="5">
        <f t="shared" si="185"/>
        <v>2</v>
      </c>
      <c r="V982" s="5">
        <f t="shared" si="186"/>
        <v>3</v>
      </c>
      <c r="W982" s="5">
        <f t="shared" si="188"/>
        <v>2</v>
      </c>
      <c r="X982" s="5">
        <f t="shared" si="189"/>
        <v>3</v>
      </c>
      <c r="Y982" s="3">
        <v>0.47</v>
      </c>
      <c r="Z982" s="3">
        <v>0.254</v>
      </c>
      <c r="AA982" s="3">
        <v>0.13400000000000001</v>
      </c>
      <c r="AB982" s="3">
        <v>0.191</v>
      </c>
      <c r="AC982" s="3">
        <v>0.4</v>
      </c>
      <c r="AD982" s="1" t="s">
        <v>1214</v>
      </c>
      <c r="AE982" s="5">
        <f t="shared" si="190"/>
        <v>0</v>
      </c>
      <c r="AF982" s="5">
        <f t="shared" si="191"/>
        <v>5</v>
      </c>
      <c r="AG982">
        <v>134</v>
      </c>
      <c r="AH982">
        <v>8</v>
      </c>
      <c r="AI982">
        <v>0</v>
      </c>
      <c r="AJ982">
        <v>67</v>
      </c>
      <c r="AK982">
        <f t="shared" si="187"/>
        <v>67</v>
      </c>
      <c r="AL982">
        <v>49</v>
      </c>
      <c r="AM982">
        <v>18</v>
      </c>
      <c r="AN982">
        <v>9</v>
      </c>
      <c r="AO982" s="1" t="s">
        <v>96</v>
      </c>
    </row>
    <row r="983" spans="1:41" x14ac:dyDescent="0.35">
      <c r="A983" s="2">
        <v>39860</v>
      </c>
      <c r="B983" t="s">
        <v>1212</v>
      </c>
      <c r="C983">
        <v>3</v>
      </c>
      <c r="D983" t="s">
        <v>35</v>
      </c>
      <c r="E983" t="s">
        <v>43</v>
      </c>
      <c r="F983">
        <v>3</v>
      </c>
      <c r="G983">
        <v>76</v>
      </c>
      <c r="H983">
        <v>1</v>
      </c>
      <c r="I983">
        <v>1</v>
      </c>
      <c r="K983" t="s">
        <v>37</v>
      </c>
      <c r="L983" t="s">
        <v>701</v>
      </c>
      <c r="M983" s="1" t="s">
        <v>209</v>
      </c>
      <c r="N983">
        <v>1.67</v>
      </c>
      <c r="O983" s="3">
        <v>0.115</v>
      </c>
      <c r="P983" s="3">
        <v>1.9E-2</v>
      </c>
      <c r="Q983" s="3">
        <v>0.61499999999999999</v>
      </c>
      <c r="R983" s="3">
        <v>0.75</v>
      </c>
      <c r="S983" s="3">
        <v>0.7</v>
      </c>
      <c r="T983" s="1" t="s">
        <v>57</v>
      </c>
      <c r="U983" s="5">
        <f t="shared" si="185"/>
        <v>0</v>
      </c>
      <c r="V983" s="5">
        <f t="shared" si="186"/>
        <v>0</v>
      </c>
      <c r="W983" s="5">
        <f t="shared" si="188"/>
        <v>0</v>
      </c>
      <c r="X983" s="5">
        <f t="shared" si="189"/>
        <v>0</v>
      </c>
      <c r="Y983" s="3">
        <v>0.57999999999999996</v>
      </c>
      <c r="Z983" s="3">
        <v>0.45</v>
      </c>
      <c r="AA983" s="3">
        <v>0.05</v>
      </c>
      <c r="AB983" s="3">
        <v>0.4</v>
      </c>
      <c r="AC983" s="3">
        <v>0.52</v>
      </c>
      <c r="AD983" s="1" t="s">
        <v>122</v>
      </c>
      <c r="AE983" s="5">
        <f t="shared" si="190"/>
        <v>3</v>
      </c>
      <c r="AF983" s="5">
        <f t="shared" si="191"/>
        <v>4</v>
      </c>
      <c r="AG983">
        <v>112</v>
      </c>
      <c r="AH983">
        <v>6</v>
      </c>
      <c r="AI983">
        <v>1</v>
      </c>
      <c r="AJ983">
        <v>52</v>
      </c>
      <c r="AK983">
        <f t="shared" si="187"/>
        <v>60</v>
      </c>
      <c r="AL983">
        <v>32</v>
      </c>
      <c r="AM983">
        <v>20</v>
      </c>
      <c r="AN983">
        <v>3</v>
      </c>
      <c r="AO983" s="1" t="s">
        <v>454</v>
      </c>
    </row>
    <row r="984" spans="1:41" x14ac:dyDescent="0.35">
      <c r="A984" s="2">
        <v>39860</v>
      </c>
      <c r="B984" t="s">
        <v>1212</v>
      </c>
      <c r="C984">
        <v>3</v>
      </c>
      <c r="D984" t="s">
        <v>35</v>
      </c>
      <c r="E984" t="s">
        <v>49</v>
      </c>
      <c r="F984">
        <v>3</v>
      </c>
      <c r="G984">
        <v>68</v>
      </c>
      <c r="H984">
        <v>1</v>
      </c>
      <c r="I984">
        <v>1</v>
      </c>
      <c r="K984" t="s">
        <v>37</v>
      </c>
      <c r="L984" t="s">
        <v>1169</v>
      </c>
      <c r="M984" s="1" t="s">
        <v>560</v>
      </c>
      <c r="N984">
        <v>1.2</v>
      </c>
      <c r="O984" s="3">
        <v>7.0999999999999994E-2</v>
      </c>
      <c r="P984" s="3">
        <v>1.4E-2</v>
      </c>
      <c r="Q984" s="3">
        <v>0.67100000000000004</v>
      </c>
      <c r="R984" s="3">
        <v>0.66</v>
      </c>
      <c r="S984" s="3">
        <v>0.56499999999999995</v>
      </c>
      <c r="T984" s="1" t="s">
        <v>162</v>
      </c>
      <c r="U984" s="5">
        <f t="shared" si="185"/>
        <v>5</v>
      </c>
      <c r="V984" s="5">
        <f t="shared" si="186"/>
        <v>7</v>
      </c>
      <c r="W984" s="5">
        <f t="shared" si="188"/>
        <v>5</v>
      </c>
      <c r="X984" s="5">
        <f t="shared" si="189"/>
        <v>7</v>
      </c>
      <c r="Y984" s="3">
        <v>0.53500000000000003</v>
      </c>
      <c r="Z984" s="3">
        <v>0.44400000000000001</v>
      </c>
      <c r="AA984" s="3">
        <v>2.8000000000000001E-2</v>
      </c>
      <c r="AB984" s="3">
        <v>0.34799999999999998</v>
      </c>
      <c r="AC984" s="3">
        <v>0.61499999999999999</v>
      </c>
      <c r="AD984" s="1" t="s">
        <v>186</v>
      </c>
      <c r="AE984" s="5">
        <f t="shared" si="190"/>
        <v>4</v>
      </c>
      <c r="AF984" s="5">
        <f t="shared" si="191"/>
        <v>7</v>
      </c>
      <c r="AG984">
        <v>142</v>
      </c>
      <c r="AH984">
        <v>5</v>
      </c>
      <c r="AI984">
        <v>1</v>
      </c>
      <c r="AJ984">
        <v>70</v>
      </c>
      <c r="AK984">
        <f t="shared" si="187"/>
        <v>72</v>
      </c>
      <c r="AL984">
        <v>47</v>
      </c>
      <c r="AM984">
        <v>23</v>
      </c>
      <c r="AN984">
        <v>2</v>
      </c>
      <c r="AO984" s="1" t="s">
        <v>502</v>
      </c>
    </row>
    <row r="985" spans="1:41" x14ac:dyDescent="0.35">
      <c r="A985" s="2">
        <v>39860</v>
      </c>
      <c r="B985" t="s">
        <v>1212</v>
      </c>
      <c r="C985">
        <v>3</v>
      </c>
      <c r="D985" t="s">
        <v>35</v>
      </c>
      <c r="E985" t="s">
        <v>54</v>
      </c>
      <c r="F985">
        <v>3</v>
      </c>
      <c r="G985">
        <v>55</v>
      </c>
      <c r="H985">
        <v>1</v>
      </c>
      <c r="I985">
        <v>1</v>
      </c>
      <c r="K985" t="s">
        <v>37</v>
      </c>
      <c r="L985" t="s">
        <v>357</v>
      </c>
      <c r="M985" s="1" t="s">
        <v>1100</v>
      </c>
      <c r="N985">
        <v>1.1299999999999999</v>
      </c>
      <c r="O985" s="3">
        <v>0.16200000000000001</v>
      </c>
      <c r="P985" s="3">
        <v>4.3999999999999997E-2</v>
      </c>
      <c r="Q985" s="3">
        <v>0.69099999999999995</v>
      </c>
      <c r="R985" s="3">
        <v>0.89400000000000002</v>
      </c>
      <c r="S985" s="3">
        <v>0.42899999999999999</v>
      </c>
      <c r="T985" s="1" t="s">
        <v>84</v>
      </c>
      <c r="U985" s="5">
        <f t="shared" si="185"/>
        <v>1</v>
      </c>
      <c r="V985" s="5">
        <f t="shared" si="186"/>
        <v>1</v>
      </c>
      <c r="W985" s="5">
        <f t="shared" si="188"/>
        <v>1</v>
      </c>
      <c r="X985" s="5">
        <f t="shared" si="189"/>
        <v>1</v>
      </c>
      <c r="Y985" s="3">
        <v>0.51900000000000002</v>
      </c>
      <c r="Z985" s="3">
        <v>0.28399999999999997</v>
      </c>
      <c r="AA985" s="3">
        <v>0.19400000000000001</v>
      </c>
      <c r="AB985" s="3">
        <v>0.20899999999999999</v>
      </c>
      <c r="AC985" s="3">
        <v>0.41699999999999998</v>
      </c>
      <c r="AD985" s="1" t="s">
        <v>112</v>
      </c>
      <c r="AE985" s="5">
        <f t="shared" si="190"/>
        <v>1</v>
      </c>
      <c r="AF985" s="5">
        <f t="shared" si="191"/>
        <v>4</v>
      </c>
      <c r="AG985">
        <v>135</v>
      </c>
      <c r="AH985">
        <v>11</v>
      </c>
      <c r="AI985">
        <v>3</v>
      </c>
      <c r="AJ985">
        <v>68</v>
      </c>
      <c r="AK985">
        <f t="shared" si="187"/>
        <v>67</v>
      </c>
      <c r="AL985">
        <v>47</v>
      </c>
      <c r="AM985">
        <v>21</v>
      </c>
      <c r="AN985">
        <v>13</v>
      </c>
      <c r="AO985" s="1" t="s">
        <v>53</v>
      </c>
    </row>
    <row r="986" spans="1:41" x14ac:dyDescent="0.35">
      <c r="A986" s="2">
        <v>39832</v>
      </c>
      <c r="B986" t="s">
        <v>346</v>
      </c>
      <c r="C986">
        <v>5</v>
      </c>
      <c r="D986" t="s">
        <v>35</v>
      </c>
      <c r="E986" t="s">
        <v>43</v>
      </c>
      <c r="F986">
        <v>3</v>
      </c>
      <c r="G986">
        <v>9</v>
      </c>
      <c r="H986">
        <v>0</v>
      </c>
      <c r="I986">
        <v>3</v>
      </c>
      <c r="J986">
        <v>7</v>
      </c>
      <c r="K986" t="s">
        <v>999</v>
      </c>
      <c r="L986" t="s">
        <v>37</v>
      </c>
      <c r="M986" s="1" t="s">
        <v>1215</v>
      </c>
      <c r="N986">
        <v>0.59</v>
      </c>
      <c r="O986" s="3">
        <v>7.0000000000000007E-2</v>
      </c>
      <c r="P986" s="3">
        <v>4.2999999999999997E-2</v>
      </c>
      <c r="Q986" s="3">
        <v>0.626</v>
      </c>
      <c r="R986" s="3">
        <v>0.63900000000000001</v>
      </c>
      <c r="S986" s="3">
        <v>0.46500000000000002</v>
      </c>
      <c r="T986" s="1" t="s">
        <v>433</v>
      </c>
      <c r="U986" s="5">
        <f t="shared" si="185"/>
        <v>7</v>
      </c>
      <c r="V986" s="5">
        <f t="shared" si="186"/>
        <v>12</v>
      </c>
      <c r="W986" s="5">
        <f t="shared" si="188"/>
        <v>7</v>
      </c>
      <c r="X986" s="5">
        <f t="shared" si="189"/>
        <v>12</v>
      </c>
      <c r="Y986" s="3">
        <v>0.436</v>
      </c>
      <c r="Z986" s="3">
        <v>0.253</v>
      </c>
      <c r="AA986" s="3">
        <v>0.184</v>
      </c>
      <c r="AB986" s="3">
        <v>0.129</v>
      </c>
      <c r="AC986" s="3">
        <v>0.56000000000000005</v>
      </c>
      <c r="AD986" s="1" t="s">
        <v>84</v>
      </c>
      <c r="AE986" s="5">
        <f t="shared" si="190"/>
        <v>1</v>
      </c>
      <c r="AF986" s="5">
        <f t="shared" si="191"/>
        <v>1</v>
      </c>
      <c r="AG986">
        <v>202</v>
      </c>
      <c r="AH986">
        <v>8</v>
      </c>
      <c r="AI986">
        <v>5</v>
      </c>
      <c r="AJ986">
        <v>115</v>
      </c>
      <c r="AK986">
        <f t="shared" si="187"/>
        <v>87</v>
      </c>
      <c r="AL986">
        <v>72</v>
      </c>
      <c r="AM986">
        <v>43</v>
      </c>
      <c r="AN986">
        <v>16</v>
      </c>
      <c r="AO986" s="1" t="s">
        <v>634</v>
      </c>
    </row>
    <row r="987" spans="1:41" x14ac:dyDescent="0.35">
      <c r="A987" s="2">
        <v>39832</v>
      </c>
      <c r="B987" t="s">
        <v>346</v>
      </c>
      <c r="C987">
        <v>5</v>
      </c>
      <c r="D987" t="s">
        <v>35</v>
      </c>
      <c r="E987" t="s">
        <v>49</v>
      </c>
      <c r="F987">
        <v>3</v>
      </c>
      <c r="G987">
        <v>97</v>
      </c>
      <c r="H987">
        <v>1</v>
      </c>
      <c r="I987">
        <v>3</v>
      </c>
      <c r="K987" t="s">
        <v>37</v>
      </c>
      <c r="L987" t="s">
        <v>820</v>
      </c>
      <c r="M987" s="1" t="s">
        <v>1216</v>
      </c>
      <c r="N987">
        <v>1.36</v>
      </c>
      <c r="O987" s="3">
        <v>2.3E-2</v>
      </c>
      <c r="P987" s="3">
        <v>2.3E-2</v>
      </c>
      <c r="Q987" s="3">
        <v>0.628</v>
      </c>
      <c r="R987" s="3">
        <v>0.74099999999999999</v>
      </c>
      <c r="S987" s="3">
        <v>0.56299999999999994</v>
      </c>
      <c r="T987" s="1" t="s">
        <v>76</v>
      </c>
      <c r="U987" s="5">
        <f t="shared" si="185"/>
        <v>4</v>
      </c>
      <c r="V987" s="5">
        <f t="shared" si="186"/>
        <v>5</v>
      </c>
      <c r="W987" s="5">
        <f t="shared" si="188"/>
        <v>4</v>
      </c>
      <c r="X987" s="5">
        <f t="shared" si="189"/>
        <v>5</v>
      </c>
      <c r="Y987" s="3">
        <v>0.55500000000000005</v>
      </c>
      <c r="Z987" s="3">
        <v>0.441</v>
      </c>
      <c r="AA987" s="3">
        <v>8.7999999999999995E-2</v>
      </c>
      <c r="AB987" s="3">
        <v>0.35099999999999998</v>
      </c>
      <c r="AC987" s="3">
        <v>0.54800000000000004</v>
      </c>
      <c r="AD987" s="1" t="s">
        <v>1217</v>
      </c>
      <c r="AE987" s="5">
        <f t="shared" si="190"/>
        <v>5</v>
      </c>
      <c r="AF987" s="5">
        <f t="shared" si="191"/>
        <v>17</v>
      </c>
      <c r="AG987">
        <v>265</v>
      </c>
      <c r="AH987">
        <v>3</v>
      </c>
      <c r="AI987">
        <v>3</v>
      </c>
      <c r="AJ987">
        <v>129</v>
      </c>
      <c r="AK987">
        <f t="shared" si="187"/>
        <v>136</v>
      </c>
      <c r="AL987">
        <v>81</v>
      </c>
      <c r="AM987">
        <v>48</v>
      </c>
      <c r="AN987">
        <v>12</v>
      </c>
      <c r="AO987" s="1" t="s">
        <v>416</v>
      </c>
    </row>
    <row r="988" spans="1:41" x14ac:dyDescent="0.35">
      <c r="A988" s="2">
        <v>39832</v>
      </c>
      <c r="B988" t="s">
        <v>346</v>
      </c>
      <c r="C988">
        <v>5</v>
      </c>
      <c r="D988" t="s">
        <v>35</v>
      </c>
      <c r="E988" t="s">
        <v>54</v>
      </c>
      <c r="F988">
        <v>3</v>
      </c>
      <c r="G988">
        <v>127</v>
      </c>
      <c r="H988">
        <v>1</v>
      </c>
      <c r="I988">
        <v>3</v>
      </c>
      <c r="J988" t="s">
        <v>90</v>
      </c>
      <c r="K988" t="s">
        <v>37</v>
      </c>
      <c r="L988" t="s">
        <v>1218</v>
      </c>
      <c r="M988" s="1" t="s">
        <v>1219</v>
      </c>
      <c r="N988">
        <v>1.2</v>
      </c>
      <c r="O988" s="3">
        <v>8.4000000000000005E-2</v>
      </c>
      <c r="P988" s="3">
        <v>3.1E-2</v>
      </c>
      <c r="Q988" s="3">
        <v>0.64100000000000001</v>
      </c>
      <c r="R988" s="3">
        <v>0.79800000000000004</v>
      </c>
      <c r="S988" s="3">
        <v>0.51100000000000001</v>
      </c>
      <c r="T988" s="1" t="s">
        <v>311</v>
      </c>
      <c r="U988" s="5">
        <f t="shared" si="185"/>
        <v>8</v>
      </c>
      <c r="V988" s="5">
        <f t="shared" si="186"/>
        <v>9</v>
      </c>
      <c r="W988" s="5">
        <f t="shared" si="188"/>
        <v>8</v>
      </c>
      <c r="X988" s="5">
        <f t="shared" si="189"/>
        <v>9</v>
      </c>
      <c r="Y988" s="3">
        <v>0.53100000000000003</v>
      </c>
      <c r="Z988" s="3">
        <v>0.36599999999999999</v>
      </c>
      <c r="AA988" s="3">
        <v>0.122</v>
      </c>
      <c r="AB988" s="3">
        <v>0.23400000000000001</v>
      </c>
      <c r="AC988" s="3">
        <v>0.55600000000000005</v>
      </c>
      <c r="AD988" s="1" t="s">
        <v>157</v>
      </c>
      <c r="AE988" s="5">
        <f t="shared" si="190"/>
        <v>3</v>
      </c>
      <c r="AF988" s="5">
        <f t="shared" si="191"/>
        <v>8</v>
      </c>
      <c r="AG988">
        <v>262</v>
      </c>
      <c r="AH988">
        <v>11</v>
      </c>
      <c r="AI988">
        <v>4</v>
      </c>
      <c r="AJ988">
        <v>131</v>
      </c>
      <c r="AK988">
        <f t="shared" si="187"/>
        <v>131</v>
      </c>
      <c r="AL988">
        <v>84</v>
      </c>
      <c r="AM988">
        <v>47</v>
      </c>
      <c r="AN988">
        <v>16</v>
      </c>
      <c r="AO988" s="1" t="s">
        <v>726</v>
      </c>
    </row>
    <row r="989" spans="1:41" x14ac:dyDescent="0.35">
      <c r="A989" s="2">
        <v>39832</v>
      </c>
      <c r="B989" t="s">
        <v>346</v>
      </c>
      <c r="C989">
        <v>5</v>
      </c>
      <c r="D989" t="s">
        <v>35</v>
      </c>
      <c r="E989" t="s">
        <v>128</v>
      </c>
      <c r="F989">
        <v>3</v>
      </c>
      <c r="G989">
        <v>68</v>
      </c>
      <c r="H989">
        <v>1</v>
      </c>
      <c r="I989">
        <v>3</v>
      </c>
      <c r="K989" t="s">
        <v>37</v>
      </c>
      <c r="L989" t="s">
        <v>357</v>
      </c>
      <c r="M989" s="1" t="s">
        <v>1220</v>
      </c>
      <c r="N989">
        <v>1.7</v>
      </c>
      <c r="O989" s="3">
        <v>9.2999999999999999E-2</v>
      </c>
      <c r="P989" s="3">
        <v>1.2999999999999999E-2</v>
      </c>
      <c r="Q989" s="3">
        <v>0.72</v>
      </c>
      <c r="R989" s="3">
        <v>0.75900000000000001</v>
      </c>
      <c r="S989" s="3">
        <v>0.66700000000000004</v>
      </c>
      <c r="T989" s="1" t="s">
        <v>70</v>
      </c>
      <c r="U989" s="5">
        <f t="shared" si="185"/>
        <v>1</v>
      </c>
      <c r="V989" s="5">
        <f t="shared" si="186"/>
        <v>2</v>
      </c>
      <c r="W989" s="5">
        <f t="shared" si="188"/>
        <v>1</v>
      </c>
      <c r="X989" s="5">
        <f t="shared" si="189"/>
        <v>2</v>
      </c>
      <c r="Y989" s="3">
        <v>0.59299999999999997</v>
      </c>
      <c r="Z989" s="3">
        <v>0.45300000000000001</v>
      </c>
      <c r="AA989" s="3">
        <v>0.04</v>
      </c>
      <c r="AB989" s="3">
        <v>0.42299999999999999</v>
      </c>
      <c r="AC989" s="3">
        <v>0.52200000000000002</v>
      </c>
      <c r="AD989" s="1" t="s">
        <v>314</v>
      </c>
      <c r="AE989" s="5">
        <f t="shared" si="190"/>
        <v>6</v>
      </c>
      <c r="AF989" s="5">
        <f t="shared" si="191"/>
        <v>6</v>
      </c>
      <c r="AG989">
        <v>150</v>
      </c>
      <c r="AH989">
        <v>7</v>
      </c>
      <c r="AI989">
        <v>1</v>
      </c>
      <c r="AJ989">
        <v>75</v>
      </c>
      <c r="AK989">
        <f t="shared" si="187"/>
        <v>75</v>
      </c>
      <c r="AL989">
        <v>54</v>
      </c>
      <c r="AM989">
        <v>21</v>
      </c>
      <c r="AN989">
        <v>3</v>
      </c>
      <c r="AO989" s="1" t="s">
        <v>155</v>
      </c>
    </row>
    <row r="990" spans="1:41" x14ac:dyDescent="0.35">
      <c r="A990" s="2">
        <v>39832</v>
      </c>
      <c r="B990" t="s">
        <v>346</v>
      </c>
      <c r="C990">
        <v>5</v>
      </c>
      <c r="D990" t="s">
        <v>35</v>
      </c>
      <c r="E990" t="s">
        <v>133</v>
      </c>
      <c r="F990">
        <v>3</v>
      </c>
      <c r="G990">
        <v>220</v>
      </c>
      <c r="H990">
        <v>1</v>
      </c>
      <c r="I990">
        <v>3</v>
      </c>
      <c r="J990" t="s">
        <v>203</v>
      </c>
      <c r="K990" t="s">
        <v>37</v>
      </c>
      <c r="L990" t="s">
        <v>1221</v>
      </c>
      <c r="M990" s="1" t="s">
        <v>1222</v>
      </c>
      <c r="N990">
        <v>1.45</v>
      </c>
      <c r="O990" s="3">
        <v>0.108</v>
      </c>
      <c r="P990" s="3">
        <v>1.4E-2</v>
      </c>
      <c r="Q990" s="3">
        <v>0.68899999999999995</v>
      </c>
      <c r="R990" s="3">
        <v>0.66700000000000004</v>
      </c>
      <c r="S990" s="3">
        <v>0.60899999999999999</v>
      </c>
      <c r="T990" s="1" t="s">
        <v>222</v>
      </c>
      <c r="U990" s="5">
        <f t="shared" si="185"/>
        <v>3</v>
      </c>
      <c r="V990" s="5">
        <f t="shared" si="186"/>
        <v>6</v>
      </c>
      <c r="W990" s="5">
        <f t="shared" si="188"/>
        <v>3</v>
      </c>
      <c r="X990" s="5">
        <f t="shared" si="189"/>
        <v>6</v>
      </c>
      <c r="Y990" s="3">
        <v>0.56499999999999995</v>
      </c>
      <c r="Z990" s="3">
        <v>0.50900000000000001</v>
      </c>
      <c r="AA990" s="3">
        <v>5.5E-2</v>
      </c>
      <c r="AB990" s="3">
        <v>0.441</v>
      </c>
      <c r="AC990" s="3">
        <v>0.58799999999999997</v>
      </c>
      <c r="AD990" s="1" t="s">
        <v>1223</v>
      </c>
      <c r="AE990" s="5">
        <f t="shared" si="190"/>
        <v>8</v>
      </c>
      <c r="AF990" s="5">
        <f t="shared" si="191"/>
        <v>19</v>
      </c>
      <c r="AG990">
        <v>184</v>
      </c>
      <c r="AH990">
        <v>8</v>
      </c>
      <c r="AI990">
        <v>1</v>
      </c>
      <c r="AJ990">
        <v>74</v>
      </c>
      <c r="AK990">
        <f t="shared" si="187"/>
        <v>110</v>
      </c>
      <c r="AL990">
        <v>51</v>
      </c>
      <c r="AM990">
        <v>23</v>
      </c>
      <c r="AN990">
        <v>6</v>
      </c>
      <c r="AO990" s="1" t="s">
        <v>320</v>
      </c>
    </row>
    <row r="991" spans="1:41" x14ac:dyDescent="0.35">
      <c r="A991" s="2">
        <v>39825</v>
      </c>
      <c r="B991" t="s">
        <v>1224</v>
      </c>
      <c r="C991">
        <v>3</v>
      </c>
      <c r="D991" t="s">
        <v>35</v>
      </c>
      <c r="E991" t="s">
        <v>36</v>
      </c>
      <c r="F991">
        <v>3</v>
      </c>
      <c r="G991">
        <v>40</v>
      </c>
      <c r="H991">
        <v>0</v>
      </c>
      <c r="I991">
        <v>1</v>
      </c>
      <c r="K991" t="s">
        <v>800</v>
      </c>
      <c r="L991" t="s">
        <v>37</v>
      </c>
      <c r="M991" s="1" t="s">
        <v>679</v>
      </c>
      <c r="N991">
        <v>0.87</v>
      </c>
      <c r="O991" s="3">
        <v>2.9000000000000001E-2</v>
      </c>
      <c r="P991" s="3">
        <v>1.4E-2</v>
      </c>
      <c r="Q991" s="3">
        <v>0.77100000000000002</v>
      </c>
      <c r="R991" s="3">
        <v>0.72199999999999998</v>
      </c>
      <c r="S991" s="3">
        <v>0.438</v>
      </c>
      <c r="T991" s="1" t="s">
        <v>76</v>
      </c>
      <c r="U991" s="5">
        <f t="shared" si="185"/>
        <v>4</v>
      </c>
      <c r="V991" s="5">
        <f t="shared" si="186"/>
        <v>5</v>
      </c>
      <c r="W991" s="5">
        <f t="shared" si="188"/>
        <v>4</v>
      </c>
      <c r="X991" s="5">
        <f t="shared" si="189"/>
        <v>5</v>
      </c>
      <c r="Y991" s="3">
        <v>0.46899999999999997</v>
      </c>
      <c r="Z991" s="3">
        <v>0.29899999999999999</v>
      </c>
      <c r="AA991" s="3">
        <v>2.5999999999999999E-2</v>
      </c>
      <c r="AB991" s="3">
        <v>0.28000000000000003</v>
      </c>
      <c r="AC991" s="3">
        <v>0.33300000000000002</v>
      </c>
      <c r="AD991" s="1" t="s">
        <v>1214</v>
      </c>
      <c r="AE991" s="5">
        <f t="shared" si="190"/>
        <v>0</v>
      </c>
      <c r="AF991" s="5">
        <f t="shared" si="191"/>
        <v>5</v>
      </c>
      <c r="AG991">
        <v>147</v>
      </c>
      <c r="AH991">
        <v>2</v>
      </c>
      <c r="AI991">
        <v>1</v>
      </c>
      <c r="AJ991">
        <v>70</v>
      </c>
      <c r="AK991">
        <f t="shared" si="187"/>
        <v>77</v>
      </c>
      <c r="AL991">
        <v>54</v>
      </c>
      <c r="AM991">
        <v>16</v>
      </c>
      <c r="AN991">
        <v>2</v>
      </c>
      <c r="AO991" s="1" t="s">
        <v>327</v>
      </c>
    </row>
    <row r="992" spans="1:41" x14ac:dyDescent="0.35">
      <c r="A992" s="2">
        <v>39825</v>
      </c>
      <c r="B992" t="s">
        <v>1224</v>
      </c>
      <c r="C992">
        <v>3</v>
      </c>
      <c r="D992" t="s">
        <v>35</v>
      </c>
      <c r="E992" t="s">
        <v>43</v>
      </c>
      <c r="F992">
        <v>3</v>
      </c>
      <c r="G992">
        <v>35</v>
      </c>
      <c r="H992">
        <v>1</v>
      </c>
      <c r="I992">
        <v>1</v>
      </c>
      <c r="K992" t="s">
        <v>37</v>
      </c>
      <c r="L992" t="s">
        <v>1225</v>
      </c>
      <c r="M992" s="1" t="s">
        <v>62</v>
      </c>
      <c r="N992">
        <v>0.88</v>
      </c>
      <c r="O992" s="3">
        <v>2.4E-2</v>
      </c>
      <c r="P992" s="3">
        <v>3.6999999999999998E-2</v>
      </c>
      <c r="Q992" s="3">
        <v>0.59799999999999998</v>
      </c>
      <c r="R992" s="3">
        <v>0.71399999999999997</v>
      </c>
      <c r="S992" s="3">
        <v>0.48499999999999999</v>
      </c>
      <c r="T992" s="1" t="s">
        <v>744</v>
      </c>
      <c r="U992" s="5">
        <f t="shared" si="185"/>
        <v>14</v>
      </c>
      <c r="V992" s="5">
        <f t="shared" si="186"/>
        <v>15</v>
      </c>
      <c r="W992" s="5">
        <f t="shared" si="188"/>
        <v>14</v>
      </c>
      <c r="X992" s="5">
        <f t="shared" si="189"/>
        <v>15</v>
      </c>
      <c r="Y992" s="3">
        <v>0.52</v>
      </c>
      <c r="Z992" s="3">
        <v>0.33300000000000002</v>
      </c>
      <c r="AA992" s="3">
        <v>4.3999999999999997E-2</v>
      </c>
      <c r="AB992" s="3">
        <v>0.32100000000000001</v>
      </c>
      <c r="AC992" s="3">
        <v>0.35299999999999998</v>
      </c>
      <c r="AD992" s="1" t="s">
        <v>71</v>
      </c>
      <c r="AE992" s="5">
        <f t="shared" si="190"/>
        <v>3</v>
      </c>
      <c r="AF992" s="5">
        <f t="shared" si="191"/>
        <v>5</v>
      </c>
      <c r="AG992">
        <v>127</v>
      </c>
      <c r="AH992">
        <v>2</v>
      </c>
      <c r="AI992">
        <v>3</v>
      </c>
      <c r="AJ992">
        <v>82</v>
      </c>
      <c r="AK992">
        <f t="shared" si="187"/>
        <v>45</v>
      </c>
      <c r="AL992">
        <v>49</v>
      </c>
      <c r="AM992">
        <v>33</v>
      </c>
      <c r="AN992">
        <v>2</v>
      </c>
      <c r="AO992" s="1" t="s">
        <v>558</v>
      </c>
    </row>
    <row r="993" spans="1:41" x14ac:dyDescent="0.35">
      <c r="A993" s="2">
        <v>39825</v>
      </c>
      <c r="B993" t="s">
        <v>1224</v>
      </c>
      <c r="C993">
        <v>3</v>
      </c>
      <c r="D993" t="s">
        <v>35</v>
      </c>
      <c r="E993" t="s">
        <v>49</v>
      </c>
      <c r="F993">
        <v>3</v>
      </c>
      <c r="G993">
        <v>29</v>
      </c>
      <c r="H993">
        <v>1</v>
      </c>
      <c r="I993">
        <v>1</v>
      </c>
      <c r="K993" t="s">
        <v>37</v>
      </c>
      <c r="L993" t="s">
        <v>848</v>
      </c>
      <c r="M993" s="1" t="s">
        <v>431</v>
      </c>
      <c r="N993">
        <v>2.83</v>
      </c>
      <c r="O993" s="3">
        <v>9.5000000000000001E-2</v>
      </c>
      <c r="P993" s="3">
        <v>2.4E-2</v>
      </c>
      <c r="Q993" s="3">
        <v>0.73799999999999999</v>
      </c>
      <c r="R993" s="3">
        <v>0.77400000000000002</v>
      </c>
      <c r="S993" s="3">
        <v>0.90900000000000003</v>
      </c>
      <c r="T993" s="1" t="s">
        <v>84</v>
      </c>
      <c r="U993" s="5">
        <f t="shared" si="185"/>
        <v>1</v>
      </c>
      <c r="V993" s="5">
        <f t="shared" si="186"/>
        <v>1</v>
      </c>
      <c r="W993" s="5">
        <f t="shared" si="188"/>
        <v>1</v>
      </c>
      <c r="X993" s="5">
        <f t="shared" si="189"/>
        <v>1</v>
      </c>
      <c r="Y993" s="3">
        <v>0.67900000000000005</v>
      </c>
      <c r="Z993" s="3">
        <v>0.53800000000000003</v>
      </c>
      <c r="AA993" s="3">
        <v>2.5999999999999999E-2</v>
      </c>
      <c r="AB993" s="3">
        <v>0.34799999999999998</v>
      </c>
      <c r="AC993" s="3">
        <v>0.81299999999999994</v>
      </c>
      <c r="AD993" s="1" t="s">
        <v>186</v>
      </c>
      <c r="AE993" s="5">
        <f t="shared" si="190"/>
        <v>4</v>
      </c>
      <c r="AF993" s="5">
        <f t="shared" si="191"/>
        <v>7</v>
      </c>
      <c r="AG993">
        <v>81</v>
      </c>
      <c r="AH993">
        <v>4</v>
      </c>
      <c r="AI993">
        <v>1</v>
      </c>
      <c r="AJ993">
        <v>42</v>
      </c>
      <c r="AK993">
        <f t="shared" si="187"/>
        <v>39</v>
      </c>
      <c r="AL993">
        <v>31</v>
      </c>
      <c r="AM993">
        <v>11</v>
      </c>
      <c r="AN993">
        <v>1</v>
      </c>
      <c r="AO993" s="1" t="s">
        <v>324</v>
      </c>
    </row>
    <row r="994" spans="1:41" x14ac:dyDescent="0.35">
      <c r="A994" s="2">
        <v>39817</v>
      </c>
      <c r="B994" t="s">
        <v>1226</v>
      </c>
      <c r="C994">
        <v>3</v>
      </c>
      <c r="D994" t="s">
        <v>35</v>
      </c>
      <c r="E994" t="s">
        <v>54</v>
      </c>
      <c r="F994">
        <v>3</v>
      </c>
      <c r="G994">
        <v>53</v>
      </c>
      <c r="H994">
        <v>0</v>
      </c>
      <c r="I994">
        <v>1</v>
      </c>
      <c r="K994" t="s">
        <v>649</v>
      </c>
      <c r="L994" t="s">
        <v>37</v>
      </c>
      <c r="M994" s="1" t="s">
        <v>537</v>
      </c>
      <c r="N994">
        <v>0.78</v>
      </c>
      <c r="O994" s="3">
        <v>4.5999999999999999E-2</v>
      </c>
      <c r="P994" s="3">
        <v>6.2E-2</v>
      </c>
      <c r="Q994" s="3">
        <v>0.47699999999999998</v>
      </c>
      <c r="R994" s="3">
        <v>0.67700000000000005</v>
      </c>
      <c r="S994" s="3">
        <v>0.41199999999999998</v>
      </c>
      <c r="T994" s="1" t="s">
        <v>991</v>
      </c>
      <c r="U994" s="5">
        <f t="shared" si="185"/>
        <v>9</v>
      </c>
      <c r="V994" s="5">
        <f t="shared" si="186"/>
        <v>13</v>
      </c>
      <c r="W994" s="5">
        <f t="shared" si="188"/>
        <v>9</v>
      </c>
      <c r="X994" s="5">
        <f t="shared" si="189"/>
        <v>13</v>
      </c>
      <c r="Y994" s="3">
        <v>0.45200000000000001</v>
      </c>
      <c r="Z994" s="3">
        <v>0.36099999999999999</v>
      </c>
      <c r="AA994" s="3">
        <v>6.6000000000000003E-2</v>
      </c>
      <c r="AB994" s="3">
        <v>0.26300000000000001</v>
      </c>
      <c r="AC994" s="3">
        <v>0.52200000000000002</v>
      </c>
      <c r="AD994" s="1" t="s">
        <v>108</v>
      </c>
      <c r="AE994" s="5">
        <f t="shared" si="190"/>
        <v>2</v>
      </c>
      <c r="AF994" s="5">
        <f t="shared" si="191"/>
        <v>4</v>
      </c>
      <c r="AG994">
        <v>126</v>
      </c>
      <c r="AH994">
        <v>3</v>
      </c>
      <c r="AI994">
        <v>4</v>
      </c>
      <c r="AJ994">
        <v>65</v>
      </c>
      <c r="AK994">
        <f t="shared" si="187"/>
        <v>61</v>
      </c>
      <c r="AL994">
        <v>31</v>
      </c>
      <c r="AM994">
        <v>34</v>
      </c>
      <c r="AN994">
        <v>4</v>
      </c>
      <c r="AO994" s="1" t="s">
        <v>166</v>
      </c>
    </row>
    <row r="995" spans="1:41" x14ac:dyDescent="0.35">
      <c r="A995" s="2">
        <v>39761</v>
      </c>
      <c r="B995" t="s">
        <v>1227</v>
      </c>
      <c r="C995">
        <v>3</v>
      </c>
      <c r="D995" t="s">
        <v>35</v>
      </c>
      <c r="E995" t="s">
        <v>61</v>
      </c>
      <c r="F995">
        <v>3</v>
      </c>
      <c r="G995">
        <v>5</v>
      </c>
      <c r="H995">
        <v>1</v>
      </c>
      <c r="K995" t="s">
        <v>37</v>
      </c>
      <c r="L995" t="s">
        <v>993</v>
      </c>
      <c r="M995" s="1" t="s">
        <v>621</v>
      </c>
      <c r="N995">
        <v>1.72</v>
      </c>
      <c r="O995" s="3">
        <v>7.2999999999999995E-2</v>
      </c>
      <c r="P995" s="3">
        <v>5.5E-2</v>
      </c>
      <c r="Q995" s="3">
        <v>0.61799999999999999</v>
      </c>
      <c r="R995" s="3">
        <v>0.73499999999999999</v>
      </c>
      <c r="S995" s="3">
        <v>0.66700000000000004</v>
      </c>
      <c r="T995" s="1" t="s">
        <v>122</v>
      </c>
      <c r="U995" s="5">
        <f t="shared" si="185"/>
        <v>3</v>
      </c>
      <c r="V995" s="5">
        <f t="shared" si="186"/>
        <v>4</v>
      </c>
      <c r="W995" s="5">
        <f t="shared" si="188"/>
        <v>3</v>
      </c>
      <c r="X995" s="5">
        <f t="shared" si="189"/>
        <v>4</v>
      </c>
      <c r="Y995" s="3">
        <v>0.59499999999999997</v>
      </c>
      <c r="Z995" s="3">
        <v>0.5</v>
      </c>
      <c r="AA995" s="3">
        <v>7.5999999999999998E-2</v>
      </c>
      <c r="AB995" s="3">
        <v>0.35499999999999998</v>
      </c>
      <c r="AC995" s="3">
        <v>0.629</v>
      </c>
      <c r="AD995" s="1" t="s">
        <v>200</v>
      </c>
      <c r="AE995" s="5">
        <f t="shared" si="190"/>
        <v>4</v>
      </c>
      <c r="AF995" s="5">
        <f t="shared" si="191"/>
        <v>11</v>
      </c>
      <c r="AG995">
        <v>121</v>
      </c>
      <c r="AH995">
        <v>4</v>
      </c>
      <c r="AI995">
        <v>3</v>
      </c>
      <c r="AJ995">
        <v>55</v>
      </c>
      <c r="AK995">
        <f t="shared" si="187"/>
        <v>66</v>
      </c>
      <c r="AL995">
        <v>34</v>
      </c>
      <c r="AM995">
        <v>21</v>
      </c>
      <c r="AN995">
        <v>5</v>
      </c>
      <c r="AO995" s="1" t="s">
        <v>59</v>
      </c>
    </row>
    <row r="996" spans="1:41" x14ac:dyDescent="0.35">
      <c r="A996" s="2">
        <v>39761</v>
      </c>
      <c r="B996" t="s">
        <v>1227</v>
      </c>
      <c r="C996">
        <v>3</v>
      </c>
      <c r="D996" t="s">
        <v>35</v>
      </c>
      <c r="E996" t="s">
        <v>36</v>
      </c>
      <c r="F996">
        <v>3</v>
      </c>
      <c r="G996">
        <v>9</v>
      </c>
      <c r="H996">
        <v>1</v>
      </c>
      <c r="K996" t="s">
        <v>37</v>
      </c>
      <c r="L996" t="s">
        <v>675</v>
      </c>
      <c r="M996" s="1" t="s">
        <v>975</v>
      </c>
      <c r="N996">
        <v>1.1599999999999999</v>
      </c>
      <c r="O996" s="3">
        <v>7.4999999999999997E-2</v>
      </c>
      <c r="P996" s="3">
        <v>8.9999999999999993E-3</v>
      </c>
      <c r="Q996" s="3">
        <v>0.63200000000000001</v>
      </c>
      <c r="R996" s="3">
        <v>0.71599999999999997</v>
      </c>
      <c r="S996" s="3">
        <v>0.56399999999999995</v>
      </c>
      <c r="T996" s="1" t="s">
        <v>189</v>
      </c>
      <c r="U996" s="5">
        <f t="shared" si="185"/>
        <v>6</v>
      </c>
      <c r="V996" s="5">
        <f t="shared" si="186"/>
        <v>8</v>
      </c>
      <c r="W996" s="5">
        <f t="shared" si="188"/>
        <v>6</v>
      </c>
      <c r="X996" s="5">
        <f t="shared" si="189"/>
        <v>8</v>
      </c>
      <c r="Y996" s="3">
        <v>0.52600000000000002</v>
      </c>
      <c r="Z996" s="3">
        <v>0.39400000000000002</v>
      </c>
      <c r="AA996" s="3">
        <v>3.6999999999999998E-2</v>
      </c>
      <c r="AB996" s="3">
        <v>0.29299999999999998</v>
      </c>
      <c r="AC996" s="3">
        <v>0.51</v>
      </c>
      <c r="AD996" s="1" t="s">
        <v>793</v>
      </c>
      <c r="AE996" s="5">
        <f t="shared" si="190"/>
        <v>3</v>
      </c>
      <c r="AF996" s="5">
        <f t="shared" si="191"/>
        <v>14</v>
      </c>
      <c r="AG996">
        <v>215</v>
      </c>
      <c r="AH996">
        <v>8</v>
      </c>
      <c r="AI996">
        <v>1</v>
      </c>
      <c r="AJ996">
        <v>106</v>
      </c>
      <c r="AK996">
        <f t="shared" si="187"/>
        <v>109</v>
      </c>
      <c r="AL996">
        <v>67</v>
      </c>
      <c r="AM996">
        <v>39</v>
      </c>
      <c r="AN996">
        <v>4</v>
      </c>
      <c r="AO996" s="1" t="s">
        <v>845</v>
      </c>
    </row>
    <row r="997" spans="1:41" x14ac:dyDescent="0.35">
      <c r="A997" s="2">
        <v>39761</v>
      </c>
      <c r="B997" t="s">
        <v>1227</v>
      </c>
      <c r="C997">
        <v>3</v>
      </c>
      <c r="D997" t="s">
        <v>35</v>
      </c>
      <c r="E997" t="s">
        <v>98</v>
      </c>
      <c r="F997">
        <v>3</v>
      </c>
      <c r="G997">
        <v>8</v>
      </c>
      <c r="H997">
        <v>1</v>
      </c>
      <c r="K997" t="s">
        <v>37</v>
      </c>
      <c r="L997" t="s">
        <v>517</v>
      </c>
      <c r="M997" s="1" t="s">
        <v>397</v>
      </c>
      <c r="N997">
        <v>1.22</v>
      </c>
      <c r="O997" s="3">
        <v>0.111</v>
      </c>
      <c r="P997" s="3">
        <v>5.6000000000000001E-2</v>
      </c>
      <c r="Q997" s="3">
        <v>0.54200000000000004</v>
      </c>
      <c r="R997" s="3">
        <v>0.74399999999999999</v>
      </c>
      <c r="S997" s="3">
        <v>0.51500000000000001</v>
      </c>
      <c r="T997" s="1" t="s">
        <v>71</v>
      </c>
      <c r="U997" s="5">
        <f t="shared" si="185"/>
        <v>3</v>
      </c>
      <c r="V997" s="5">
        <f t="shared" si="186"/>
        <v>5</v>
      </c>
      <c r="W997" s="5">
        <f t="shared" si="188"/>
        <v>3</v>
      </c>
      <c r="X997" s="5">
        <f t="shared" si="189"/>
        <v>5</v>
      </c>
      <c r="Y997" s="3">
        <v>0.54300000000000004</v>
      </c>
      <c r="Z997" s="3">
        <v>0.439</v>
      </c>
      <c r="AA997" s="3">
        <v>0.03</v>
      </c>
      <c r="AB997" s="3">
        <v>0.41499999999999998</v>
      </c>
      <c r="AC997" s="3">
        <v>0.48</v>
      </c>
      <c r="AD997" s="1" t="s">
        <v>200</v>
      </c>
      <c r="AE997" s="5">
        <f t="shared" si="190"/>
        <v>4</v>
      </c>
      <c r="AF997" s="5">
        <f t="shared" si="191"/>
        <v>11</v>
      </c>
      <c r="AG997">
        <v>138</v>
      </c>
      <c r="AH997">
        <v>8</v>
      </c>
      <c r="AI997">
        <v>4</v>
      </c>
      <c r="AJ997">
        <v>72</v>
      </c>
      <c r="AK997">
        <f t="shared" si="187"/>
        <v>66</v>
      </c>
      <c r="AL997">
        <v>39</v>
      </c>
      <c r="AM997">
        <v>33</v>
      </c>
      <c r="AN997">
        <v>2</v>
      </c>
      <c r="AO997" s="1" t="s">
        <v>206</v>
      </c>
    </row>
    <row r="998" spans="1:41" x14ac:dyDescent="0.35">
      <c r="A998" s="2">
        <v>39761</v>
      </c>
      <c r="B998" t="s">
        <v>1227</v>
      </c>
      <c r="C998">
        <v>3</v>
      </c>
      <c r="D998" t="s">
        <v>35</v>
      </c>
      <c r="E998" t="s">
        <v>98</v>
      </c>
      <c r="F998">
        <v>3</v>
      </c>
      <c r="G998">
        <v>5</v>
      </c>
      <c r="H998">
        <v>1</v>
      </c>
      <c r="K998" t="s">
        <v>37</v>
      </c>
      <c r="L998" t="s">
        <v>993</v>
      </c>
      <c r="M998" s="1" t="s">
        <v>1228</v>
      </c>
      <c r="N998">
        <v>0.91</v>
      </c>
      <c r="O998" s="3">
        <v>6.8000000000000005E-2</v>
      </c>
      <c r="P998" s="3">
        <v>3.4000000000000002E-2</v>
      </c>
      <c r="Q998" s="3">
        <v>0.61399999999999999</v>
      </c>
      <c r="R998" s="3">
        <v>0.75900000000000001</v>
      </c>
      <c r="S998" s="3">
        <v>0.5</v>
      </c>
      <c r="T998" s="1" t="s">
        <v>52</v>
      </c>
      <c r="U998" s="5">
        <f t="shared" si="185"/>
        <v>4</v>
      </c>
      <c r="V998" s="5">
        <f t="shared" si="186"/>
        <v>8</v>
      </c>
      <c r="W998" s="5">
        <f t="shared" si="188"/>
        <v>4</v>
      </c>
      <c r="X998" s="5">
        <f t="shared" si="189"/>
        <v>8</v>
      </c>
      <c r="Y998" s="3">
        <v>0.48599999999999999</v>
      </c>
      <c r="Z998" s="3">
        <v>0.31</v>
      </c>
      <c r="AA998" s="3">
        <v>9.1999999999999998E-2</v>
      </c>
      <c r="AB998" s="3">
        <v>0.188</v>
      </c>
      <c r="AC998" s="3">
        <v>0.46200000000000002</v>
      </c>
      <c r="AD998" s="1" t="s">
        <v>108</v>
      </c>
      <c r="AE998" s="5">
        <f t="shared" si="190"/>
        <v>2</v>
      </c>
      <c r="AF998" s="5">
        <f t="shared" si="191"/>
        <v>4</v>
      </c>
      <c r="AG998">
        <v>175</v>
      </c>
      <c r="AH998">
        <v>6</v>
      </c>
      <c r="AI998">
        <v>3</v>
      </c>
      <c r="AJ998">
        <v>88</v>
      </c>
      <c r="AK998">
        <f t="shared" si="187"/>
        <v>87</v>
      </c>
      <c r="AL998">
        <v>54</v>
      </c>
      <c r="AM998">
        <v>34</v>
      </c>
      <c r="AN998">
        <v>8</v>
      </c>
      <c r="AO998" s="1" t="s">
        <v>59</v>
      </c>
    </row>
    <row r="999" spans="1:41" x14ac:dyDescent="0.35">
      <c r="A999" s="2">
        <v>39761</v>
      </c>
      <c r="B999" t="s">
        <v>1227</v>
      </c>
      <c r="C999">
        <v>3</v>
      </c>
      <c r="D999" t="s">
        <v>35</v>
      </c>
      <c r="E999" t="s">
        <v>98</v>
      </c>
      <c r="F999">
        <v>3</v>
      </c>
      <c r="G999">
        <v>7</v>
      </c>
      <c r="H999">
        <v>0</v>
      </c>
      <c r="K999" t="s">
        <v>548</v>
      </c>
      <c r="L999" t="s">
        <v>37</v>
      </c>
      <c r="M999" s="1" t="s">
        <v>1229</v>
      </c>
      <c r="N999">
        <v>0.87</v>
      </c>
      <c r="O999" s="3">
        <v>3.9E-2</v>
      </c>
      <c r="P999" s="3">
        <v>2.5999999999999999E-2</v>
      </c>
      <c r="Q999" s="3">
        <v>0.64500000000000002</v>
      </c>
      <c r="R999" s="3">
        <v>0.69399999999999995</v>
      </c>
      <c r="S999" s="3">
        <v>0.48099999999999998</v>
      </c>
      <c r="T999" s="1" t="s">
        <v>63</v>
      </c>
      <c r="U999" s="5">
        <f t="shared" si="185"/>
        <v>2</v>
      </c>
      <c r="V999" s="5">
        <f t="shared" si="186"/>
        <v>5</v>
      </c>
      <c r="W999" s="5">
        <f t="shared" si="188"/>
        <v>2</v>
      </c>
      <c r="X999" s="5">
        <f t="shared" si="189"/>
        <v>5</v>
      </c>
      <c r="Y999" s="3">
        <v>0.47099999999999997</v>
      </c>
      <c r="Z999" s="3">
        <v>0.33300000000000002</v>
      </c>
      <c r="AA999" s="3">
        <v>8.5999999999999993E-2</v>
      </c>
      <c r="AB999" s="3">
        <v>0.2</v>
      </c>
      <c r="AC999" s="3">
        <v>0.54800000000000004</v>
      </c>
      <c r="AD999" s="1" t="s">
        <v>41</v>
      </c>
      <c r="AE999" s="5">
        <f t="shared" si="190"/>
        <v>2</v>
      </c>
      <c r="AF999" s="5">
        <f t="shared" si="191"/>
        <v>6</v>
      </c>
      <c r="AG999">
        <v>157</v>
      </c>
      <c r="AH999">
        <v>3</v>
      </c>
      <c r="AI999">
        <v>2</v>
      </c>
      <c r="AJ999">
        <v>76</v>
      </c>
      <c r="AK999">
        <f t="shared" si="187"/>
        <v>81</v>
      </c>
      <c r="AL999">
        <v>49</v>
      </c>
      <c r="AM999">
        <v>27</v>
      </c>
      <c r="AN999">
        <v>7</v>
      </c>
      <c r="AO999" s="1" t="s">
        <v>214</v>
      </c>
    </row>
    <row r="1000" spans="1:41" x14ac:dyDescent="0.35">
      <c r="A1000" s="2">
        <v>39747</v>
      </c>
      <c r="B1000" t="s">
        <v>236</v>
      </c>
      <c r="C1000">
        <v>3</v>
      </c>
      <c r="D1000" t="s">
        <v>35</v>
      </c>
      <c r="E1000" t="s">
        <v>49</v>
      </c>
      <c r="F1000">
        <v>3</v>
      </c>
      <c r="G1000">
        <v>14</v>
      </c>
      <c r="H1000">
        <v>0</v>
      </c>
      <c r="I1000">
        <v>3</v>
      </c>
      <c r="J1000">
        <v>13</v>
      </c>
      <c r="K1000" t="s">
        <v>548</v>
      </c>
      <c r="L1000" t="s">
        <v>37</v>
      </c>
      <c r="M1000" s="1" t="s">
        <v>1164</v>
      </c>
      <c r="N1000">
        <v>0.96</v>
      </c>
      <c r="O1000" s="3">
        <v>6.3E-2</v>
      </c>
      <c r="P1000" s="3">
        <v>1.2999999999999999E-2</v>
      </c>
      <c r="Q1000" s="3">
        <v>0.65800000000000003</v>
      </c>
      <c r="R1000" s="3">
        <v>0.63500000000000001</v>
      </c>
      <c r="S1000" s="3">
        <v>0.70399999999999996</v>
      </c>
      <c r="T1000" s="1" t="s">
        <v>387</v>
      </c>
      <c r="U1000" s="5">
        <f t="shared" si="185"/>
        <v>7</v>
      </c>
      <c r="V1000" s="5">
        <f t="shared" si="186"/>
        <v>9</v>
      </c>
      <c r="W1000" s="5">
        <f t="shared" si="188"/>
        <v>7</v>
      </c>
      <c r="X1000" s="5">
        <f t="shared" si="189"/>
        <v>9</v>
      </c>
      <c r="Y1000" s="3">
        <v>0.49099999999999999</v>
      </c>
      <c r="Z1000" s="3">
        <v>0.32900000000000001</v>
      </c>
      <c r="AA1000" s="3">
        <v>6.0999999999999999E-2</v>
      </c>
      <c r="AB1000" s="3">
        <v>0.19600000000000001</v>
      </c>
      <c r="AC1000" s="3">
        <v>0.5</v>
      </c>
      <c r="AD1000" s="1" t="s">
        <v>570</v>
      </c>
      <c r="AE1000" s="5">
        <f t="shared" si="190"/>
        <v>2</v>
      </c>
      <c r="AF1000" s="5">
        <f t="shared" si="191"/>
        <v>9</v>
      </c>
      <c r="AG1000">
        <v>161</v>
      </c>
      <c r="AH1000">
        <v>5</v>
      </c>
      <c r="AI1000">
        <v>1</v>
      </c>
      <c r="AJ1000">
        <v>79</v>
      </c>
      <c r="AK1000">
        <f t="shared" si="187"/>
        <v>82</v>
      </c>
      <c r="AL1000">
        <v>52</v>
      </c>
      <c r="AM1000">
        <v>27</v>
      </c>
      <c r="AN1000">
        <v>5</v>
      </c>
      <c r="AO1000" s="1" t="s">
        <v>900</v>
      </c>
    </row>
    <row r="1001" spans="1:41" x14ac:dyDescent="0.35">
      <c r="A1001" s="2">
        <v>39747</v>
      </c>
      <c r="B1001" t="s">
        <v>236</v>
      </c>
      <c r="C1001">
        <v>3</v>
      </c>
      <c r="D1001" t="s">
        <v>35</v>
      </c>
      <c r="E1001" t="s">
        <v>54</v>
      </c>
      <c r="F1001">
        <v>3</v>
      </c>
      <c r="G1001">
        <v>26</v>
      </c>
      <c r="H1001">
        <v>1</v>
      </c>
      <c r="I1001">
        <v>3</v>
      </c>
      <c r="K1001" t="s">
        <v>37</v>
      </c>
      <c r="L1001" t="s">
        <v>1230</v>
      </c>
      <c r="M1001" s="1" t="s">
        <v>1231</v>
      </c>
      <c r="N1001">
        <v>1.61</v>
      </c>
      <c r="O1001" s="3">
        <v>0.20499999999999999</v>
      </c>
      <c r="P1001" s="3">
        <v>2.5999999999999999E-2</v>
      </c>
      <c r="Q1001" s="3">
        <v>0.66700000000000004</v>
      </c>
      <c r="R1001" s="3">
        <v>0.80800000000000005</v>
      </c>
      <c r="S1001" s="3">
        <v>0.53800000000000003</v>
      </c>
      <c r="T1001" s="1" t="s">
        <v>46</v>
      </c>
      <c r="U1001" s="5">
        <f t="shared" si="185"/>
        <v>0</v>
      </c>
      <c r="V1001" s="5">
        <f t="shared" si="186"/>
        <v>1</v>
      </c>
      <c r="W1001" s="5">
        <f t="shared" si="188"/>
        <v>0</v>
      </c>
      <c r="X1001" s="5">
        <f t="shared" si="189"/>
        <v>1</v>
      </c>
      <c r="Y1001" s="3">
        <v>0.57799999999999996</v>
      </c>
      <c r="Z1001" s="3">
        <v>0.45500000000000002</v>
      </c>
      <c r="AA1001" s="3">
        <v>0</v>
      </c>
      <c r="AB1001" s="3">
        <v>0.42299999999999999</v>
      </c>
      <c r="AC1001" s="3">
        <v>0.5</v>
      </c>
      <c r="AD1001" s="1" t="s">
        <v>89</v>
      </c>
      <c r="AE1001" s="5">
        <f t="shared" si="190"/>
        <v>3</v>
      </c>
      <c r="AF1001" s="5">
        <f t="shared" si="191"/>
        <v>7</v>
      </c>
      <c r="AG1001">
        <v>83</v>
      </c>
      <c r="AH1001">
        <v>8</v>
      </c>
      <c r="AI1001">
        <v>1</v>
      </c>
      <c r="AJ1001">
        <v>39</v>
      </c>
      <c r="AK1001">
        <f t="shared" si="187"/>
        <v>44</v>
      </c>
      <c r="AL1001">
        <v>26</v>
      </c>
      <c r="AM1001">
        <v>13</v>
      </c>
      <c r="AN1001">
        <v>0</v>
      </c>
      <c r="AO1001" s="1" t="s">
        <v>912</v>
      </c>
    </row>
    <row r="1002" spans="1:41" x14ac:dyDescent="0.35">
      <c r="A1002" s="2">
        <v>39733</v>
      </c>
      <c r="B1002" t="s">
        <v>167</v>
      </c>
      <c r="C1002">
        <v>3</v>
      </c>
      <c r="D1002" t="s">
        <v>35</v>
      </c>
      <c r="E1002" t="s">
        <v>49</v>
      </c>
      <c r="F1002">
        <v>3</v>
      </c>
      <c r="G1002">
        <v>21</v>
      </c>
      <c r="H1002">
        <v>0</v>
      </c>
      <c r="I1002">
        <v>3</v>
      </c>
      <c r="J1002">
        <v>14</v>
      </c>
      <c r="K1002" t="s">
        <v>837</v>
      </c>
      <c r="L1002" t="s">
        <v>37</v>
      </c>
      <c r="M1002" s="1" t="s">
        <v>1232</v>
      </c>
      <c r="N1002">
        <v>1.2</v>
      </c>
      <c r="O1002" s="3">
        <v>0.113</v>
      </c>
      <c r="P1002" s="3">
        <v>0</v>
      </c>
      <c r="Q1002" s="3">
        <v>0.66200000000000003</v>
      </c>
      <c r="R1002" s="3">
        <v>0.83</v>
      </c>
      <c r="S1002" s="3">
        <v>0.70799999999999996</v>
      </c>
      <c r="T1002" s="1" t="s">
        <v>84</v>
      </c>
      <c r="U1002" s="5">
        <f t="shared" si="185"/>
        <v>1</v>
      </c>
      <c r="V1002" s="5">
        <f t="shared" si="186"/>
        <v>1</v>
      </c>
      <c r="W1002" s="5">
        <f t="shared" si="188"/>
        <v>1</v>
      </c>
      <c r="X1002" s="5">
        <f t="shared" si="189"/>
        <v>1</v>
      </c>
      <c r="Y1002" s="3">
        <v>0.5</v>
      </c>
      <c r="Z1002" s="3">
        <v>0.253</v>
      </c>
      <c r="AA1002" s="3">
        <v>0.24099999999999999</v>
      </c>
      <c r="AB1002" s="3">
        <v>0.111</v>
      </c>
      <c r="AC1002" s="3">
        <v>0.51700000000000002</v>
      </c>
      <c r="AD1002" s="1" t="s">
        <v>367</v>
      </c>
      <c r="AE1002" s="5">
        <f t="shared" si="190"/>
        <v>0</v>
      </c>
      <c r="AF1002" s="5">
        <f t="shared" si="191"/>
        <v>3</v>
      </c>
      <c r="AG1002">
        <v>154</v>
      </c>
      <c r="AH1002">
        <v>8</v>
      </c>
      <c r="AI1002">
        <v>0</v>
      </c>
      <c r="AJ1002">
        <v>71</v>
      </c>
      <c r="AK1002">
        <f t="shared" si="187"/>
        <v>83</v>
      </c>
      <c r="AL1002">
        <v>47</v>
      </c>
      <c r="AM1002">
        <v>24</v>
      </c>
      <c r="AN1002">
        <v>20</v>
      </c>
      <c r="AO1002" s="1" t="s">
        <v>155</v>
      </c>
    </row>
    <row r="1003" spans="1:41" x14ac:dyDescent="0.35">
      <c r="A1003" s="2">
        <v>39733</v>
      </c>
      <c r="B1003" t="s">
        <v>167</v>
      </c>
      <c r="C1003">
        <v>3</v>
      </c>
      <c r="D1003" t="s">
        <v>35</v>
      </c>
      <c r="E1003" t="s">
        <v>54</v>
      </c>
      <c r="F1003">
        <v>3</v>
      </c>
      <c r="G1003">
        <v>73</v>
      </c>
      <c r="H1003">
        <v>1</v>
      </c>
      <c r="I1003">
        <v>3</v>
      </c>
      <c r="J1003" t="s">
        <v>203</v>
      </c>
      <c r="K1003" t="s">
        <v>37</v>
      </c>
      <c r="L1003" t="s">
        <v>883</v>
      </c>
      <c r="M1003" s="1" t="s">
        <v>1233</v>
      </c>
      <c r="N1003">
        <v>1.21</v>
      </c>
      <c r="O1003" s="3">
        <v>0.111</v>
      </c>
      <c r="P1003" s="3">
        <v>2.1999999999999999E-2</v>
      </c>
      <c r="Q1003" s="3">
        <v>0.64400000000000002</v>
      </c>
      <c r="R1003" s="3">
        <v>0.75900000000000001</v>
      </c>
      <c r="S1003" s="3">
        <v>0.68799999999999994</v>
      </c>
      <c r="T1003" s="1" t="s">
        <v>70</v>
      </c>
      <c r="U1003" s="5">
        <f t="shared" si="185"/>
        <v>1</v>
      </c>
      <c r="V1003" s="5">
        <f t="shared" si="186"/>
        <v>2</v>
      </c>
      <c r="W1003" s="5">
        <f t="shared" si="188"/>
        <v>1</v>
      </c>
      <c r="X1003" s="5">
        <f t="shared" si="189"/>
        <v>2</v>
      </c>
      <c r="Y1003" s="3">
        <v>0.51900000000000002</v>
      </c>
      <c r="Z1003" s="3">
        <v>0.32300000000000001</v>
      </c>
      <c r="AA1003" s="3">
        <v>7.0999999999999994E-2</v>
      </c>
      <c r="AB1003" s="3">
        <v>0.247</v>
      </c>
      <c r="AC1003" s="3">
        <v>0.53800000000000003</v>
      </c>
      <c r="AD1003" s="1" t="s">
        <v>108</v>
      </c>
      <c r="AE1003" s="5">
        <f t="shared" si="190"/>
        <v>2</v>
      </c>
      <c r="AF1003" s="5">
        <f t="shared" si="191"/>
        <v>4</v>
      </c>
      <c r="AG1003">
        <v>189</v>
      </c>
      <c r="AH1003">
        <v>10</v>
      </c>
      <c r="AI1003">
        <v>2</v>
      </c>
      <c r="AJ1003">
        <v>90</v>
      </c>
      <c r="AK1003">
        <f t="shared" si="187"/>
        <v>99</v>
      </c>
      <c r="AL1003">
        <v>58</v>
      </c>
      <c r="AM1003">
        <v>32</v>
      </c>
      <c r="AN1003">
        <v>7</v>
      </c>
      <c r="AO1003" s="1" t="s">
        <v>525</v>
      </c>
    </row>
    <row r="1004" spans="1:41" x14ac:dyDescent="0.35">
      <c r="A1004" s="2">
        <v>39713</v>
      </c>
      <c r="B1004" t="s">
        <v>1234</v>
      </c>
      <c r="C1004">
        <v>3</v>
      </c>
      <c r="D1004" t="s">
        <v>35</v>
      </c>
      <c r="E1004" t="s">
        <v>61</v>
      </c>
      <c r="F1004">
        <v>3</v>
      </c>
      <c r="G1004">
        <v>20</v>
      </c>
      <c r="H1004">
        <v>0</v>
      </c>
      <c r="I1004">
        <v>1</v>
      </c>
      <c r="J1004">
        <v>2</v>
      </c>
      <c r="K1004" t="s">
        <v>548</v>
      </c>
      <c r="L1004" t="s">
        <v>37</v>
      </c>
      <c r="M1004" s="1" t="s">
        <v>1100</v>
      </c>
      <c r="N1004">
        <v>0.88</v>
      </c>
      <c r="O1004" s="3">
        <v>4.2000000000000003E-2</v>
      </c>
      <c r="P1004" s="3">
        <v>1.4E-2</v>
      </c>
      <c r="Q1004" s="3">
        <v>0.62</v>
      </c>
      <c r="R1004" s="3">
        <v>0.70499999999999996</v>
      </c>
      <c r="S1004" s="3">
        <v>0.51900000000000002</v>
      </c>
      <c r="T1004" s="1" t="s">
        <v>67</v>
      </c>
      <c r="U1004" s="5">
        <f t="shared" si="185"/>
        <v>1</v>
      </c>
      <c r="V1004" s="5">
        <f t="shared" si="186"/>
        <v>3</v>
      </c>
      <c r="W1004" s="5">
        <f t="shared" si="188"/>
        <v>1</v>
      </c>
      <c r="X1004" s="5">
        <f t="shared" si="189"/>
        <v>3</v>
      </c>
      <c r="Y1004" s="3">
        <v>0.47899999999999998</v>
      </c>
      <c r="Z1004" s="3">
        <v>0.32400000000000001</v>
      </c>
      <c r="AA1004" s="3">
        <v>0.113</v>
      </c>
      <c r="AB1004" s="3">
        <v>0.22</v>
      </c>
      <c r="AC1004" s="3">
        <v>0.46700000000000003</v>
      </c>
      <c r="AD1004" s="1" t="s">
        <v>171</v>
      </c>
      <c r="AE1004" s="5">
        <f t="shared" si="190"/>
        <v>1</v>
      </c>
      <c r="AF1004" s="5">
        <f t="shared" si="191"/>
        <v>6</v>
      </c>
      <c r="AG1004">
        <v>142</v>
      </c>
      <c r="AH1004">
        <v>3</v>
      </c>
      <c r="AI1004">
        <v>1</v>
      </c>
      <c r="AJ1004">
        <v>71</v>
      </c>
      <c r="AK1004">
        <f t="shared" si="187"/>
        <v>71</v>
      </c>
      <c r="AL1004">
        <v>44</v>
      </c>
      <c r="AM1004">
        <v>27</v>
      </c>
      <c r="AN1004">
        <v>8</v>
      </c>
      <c r="AO1004" s="1" t="s">
        <v>294</v>
      </c>
    </row>
    <row r="1005" spans="1:41" x14ac:dyDescent="0.35">
      <c r="A1005" s="2">
        <v>39713</v>
      </c>
      <c r="B1005" t="s">
        <v>1234</v>
      </c>
      <c r="C1005">
        <v>3</v>
      </c>
      <c r="D1005" t="s">
        <v>35</v>
      </c>
      <c r="E1005" t="s">
        <v>36</v>
      </c>
      <c r="F1005">
        <v>3</v>
      </c>
      <c r="G1005">
        <v>27</v>
      </c>
      <c r="H1005">
        <v>1</v>
      </c>
      <c r="I1005">
        <v>1</v>
      </c>
      <c r="J1005">
        <v>3</v>
      </c>
      <c r="K1005" t="s">
        <v>37</v>
      </c>
      <c r="L1005" t="s">
        <v>645</v>
      </c>
      <c r="M1005" s="1" t="s">
        <v>492</v>
      </c>
      <c r="N1005">
        <v>1.37</v>
      </c>
      <c r="O1005" s="3">
        <v>9.4E-2</v>
      </c>
      <c r="P1005" s="3">
        <v>3.1E-2</v>
      </c>
      <c r="Q1005" s="3">
        <v>0.65600000000000003</v>
      </c>
      <c r="R1005" s="3">
        <v>0.73799999999999999</v>
      </c>
      <c r="S1005" s="3">
        <v>0.59099999999999997</v>
      </c>
      <c r="T1005" s="1" t="s">
        <v>179</v>
      </c>
      <c r="U1005" s="5">
        <f t="shared" si="185"/>
        <v>3</v>
      </c>
      <c r="V1005" s="5">
        <f t="shared" si="186"/>
        <v>3</v>
      </c>
      <c r="W1005" s="5">
        <f t="shared" si="188"/>
        <v>3</v>
      </c>
      <c r="X1005" s="5">
        <f t="shared" si="189"/>
        <v>3</v>
      </c>
      <c r="Y1005" s="3">
        <v>0.57499999999999996</v>
      </c>
      <c r="Z1005" s="3">
        <v>0.42899999999999999</v>
      </c>
      <c r="AA1005" s="3">
        <v>0.02</v>
      </c>
      <c r="AB1005" s="3">
        <v>0.308</v>
      </c>
      <c r="AC1005" s="3">
        <v>0.56499999999999995</v>
      </c>
      <c r="AD1005" s="1" t="s">
        <v>179</v>
      </c>
      <c r="AE1005" s="5">
        <f t="shared" si="190"/>
        <v>3</v>
      </c>
      <c r="AF1005" s="5">
        <f t="shared" si="191"/>
        <v>3</v>
      </c>
      <c r="AG1005">
        <v>113</v>
      </c>
      <c r="AH1005">
        <v>6</v>
      </c>
      <c r="AI1005">
        <v>2</v>
      </c>
      <c r="AJ1005">
        <v>64</v>
      </c>
      <c r="AK1005">
        <f t="shared" si="187"/>
        <v>49</v>
      </c>
      <c r="AL1005">
        <v>42</v>
      </c>
      <c r="AM1005">
        <v>22</v>
      </c>
      <c r="AN1005">
        <v>1</v>
      </c>
      <c r="AO1005" s="1" t="s">
        <v>173</v>
      </c>
    </row>
    <row r="1006" spans="1:41" x14ac:dyDescent="0.35">
      <c r="A1006" s="2">
        <v>39713</v>
      </c>
      <c r="B1006" t="s">
        <v>1234</v>
      </c>
      <c r="C1006">
        <v>3</v>
      </c>
      <c r="D1006" t="s">
        <v>35</v>
      </c>
      <c r="E1006" t="s">
        <v>43</v>
      </c>
      <c r="F1006">
        <v>3</v>
      </c>
      <c r="G1006">
        <v>34</v>
      </c>
      <c r="H1006">
        <v>1</v>
      </c>
      <c r="I1006">
        <v>1</v>
      </c>
      <c r="J1006">
        <v>6</v>
      </c>
      <c r="K1006" t="s">
        <v>37</v>
      </c>
      <c r="L1006" t="s">
        <v>1080</v>
      </c>
      <c r="M1006" s="1" t="s">
        <v>344</v>
      </c>
      <c r="N1006">
        <v>1.22</v>
      </c>
      <c r="O1006" s="3">
        <v>0.13200000000000001</v>
      </c>
      <c r="P1006" s="3">
        <v>0</v>
      </c>
      <c r="Q1006" s="3">
        <v>0.70599999999999996</v>
      </c>
      <c r="R1006" s="3">
        <v>0.75</v>
      </c>
      <c r="S1006" s="3">
        <v>0.55000000000000004</v>
      </c>
      <c r="T1006" s="1" t="s">
        <v>76</v>
      </c>
      <c r="U1006" s="5">
        <f t="shared" si="185"/>
        <v>4</v>
      </c>
      <c r="V1006" s="5">
        <f t="shared" si="186"/>
        <v>5</v>
      </c>
      <c r="W1006" s="5">
        <f t="shared" si="188"/>
        <v>4</v>
      </c>
      <c r="X1006" s="5">
        <f t="shared" si="189"/>
        <v>5</v>
      </c>
      <c r="Y1006" s="3">
        <v>0.53300000000000003</v>
      </c>
      <c r="Z1006" s="3">
        <v>0.377</v>
      </c>
      <c r="AA1006" s="3">
        <v>0.17399999999999999</v>
      </c>
      <c r="AB1006" s="3">
        <v>0.217</v>
      </c>
      <c r="AC1006" s="3">
        <v>0.69599999999999995</v>
      </c>
      <c r="AD1006" s="1" t="s">
        <v>399</v>
      </c>
      <c r="AE1006" s="5">
        <f t="shared" si="190"/>
        <v>3</v>
      </c>
      <c r="AF1006" s="5">
        <f t="shared" si="191"/>
        <v>9</v>
      </c>
      <c r="AG1006">
        <v>137</v>
      </c>
      <c r="AH1006">
        <v>9</v>
      </c>
      <c r="AI1006">
        <v>0</v>
      </c>
      <c r="AJ1006">
        <v>68</v>
      </c>
      <c r="AK1006">
        <f t="shared" si="187"/>
        <v>69</v>
      </c>
      <c r="AL1006">
        <v>48</v>
      </c>
      <c r="AM1006">
        <v>20</v>
      </c>
      <c r="AN1006">
        <v>12</v>
      </c>
      <c r="AO1006" s="1" t="s">
        <v>72</v>
      </c>
    </row>
    <row r="1007" spans="1:41" x14ac:dyDescent="0.35">
      <c r="A1007" s="2">
        <v>39713</v>
      </c>
      <c r="B1007" t="s">
        <v>1234</v>
      </c>
      <c r="C1007">
        <v>3</v>
      </c>
      <c r="D1007" t="s">
        <v>35</v>
      </c>
      <c r="E1007" t="s">
        <v>49</v>
      </c>
      <c r="F1007">
        <v>3</v>
      </c>
      <c r="G1007">
        <v>141</v>
      </c>
      <c r="H1007">
        <v>1</v>
      </c>
      <c r="I1007">
        <v>1</v>
      </c>
      <c r="J1007" t="s">
        <v>203</v>
      </c>
      <c r="K1007" t="s">
        <v>37</v>
      </c>
      <c r="L1007" t="s">
        <v>1235</v>
      </c>
      <c r="M1007" s="1" t="s">
        <v>100</v>
      </c>
      <c r="N1007">
        <v>1.8</v>
      </c>
      <c r="O1007" s="3">
        <v>9.8000000000000004E-2</v>
      </c>
      <c r="P1007" s="3">
        <v>0.02</v>
      </c>
      <c r="Q1007" s="3">
        <v>0.58799999999999997</v>
      </c>
      <c r="R1007" s="3">
        <v>0.63300000000000001</v>
      </c>
      <c r="S1007" s="3">
        <v>0.76200000000000001</v>
      </c>
      <c r="T1007" s="1" t="s">
        <v>70</v>
      </c>
      <c r="U1007" s="5">
        <f t="shared" si="185"/>
        <v>1</v>
      </c>
      <c r="V1007" s="5">
        <f t="shared" si="186"/>
        <v>2</v>
      </c>
      <c r="W1007" s="5">
        <f t="shared" si="188"/>
        <v>1</v>
      </c>
      <c r="X1007" s="5">
        <f t="shared" si="189"/>
        <v>2</v>
      </c>
      <c r="Y1007" s="3">
        <v>0.623</v>
      </c>
      <c r="Z1007" s="3">
        <v>0.56399999999999995</v>
      </c>
      <c r="AA1007" s="3">
        <v>1.7999999999999999E-2</v>
      </c>
      <c r="AB1007" s="3">
        <v>0.53200000000000003</v>
      </c>
      <c r="AC1007" s="3">
        <v>0.75</v>
      </c>
      <c r="AD1007" s="1" t="s">
        <v>117</v>
      </c>
      <c r="AE1007" s="5">
        <f t="shared" si="190"/>
        <v>5</v>
      </c>
      <c r="AF1007" s="5">
        <f t="shared" si="191"/>
        <v>9</v>
      </c>
      <c r="AG1007">
        <v>106</v>
      </c>
      <c r="AH1007">
        <v>5</v>
      </c>
      <c r="AI1007">
        <v>1</v>
      </c>
      <c r="AJ1007">
        <v>51</v>
      </c>
      <c r="AK1007">
        <f t="shared" si="187"/>
        <v>55</v>
      </c>
      <c r="AL1007">
        <v>30</v>
      </c>
      <c r="AM1007">
        <v>21</v>
      </c>
      <c r="AN1007">
        <v>1</v>
      </c>
      <c r="AO1007" s="1" t="s">
        <v>235</v>
      </c>
    </row>
    <row r="1008" spans="1:41" x14ac:dyDescent="0.35">
      <c r="A1008" s="2">
        <v>39710</v>
      </c>
      <c r="B1008" t="s">
        <v>1236</v>
      </c>
      <c r="C1008">
        <v>3</v>
      </c>
      <c r="D1008" t="s">
        <v>35</v>
      </c>
      <c r="E1008" t="s">
        <v>98</v>
      </c>
      <c r="F1008">
        <v>3</v>
      </c>
      <c r="G1008">
        <v>399</v>
      </c>
      <c r="H1008">
        <v>1</v>
      </c>
      <c r="K1008" t="s">
        <v>37</v>
      </c>
      <c r="L1008" t="s">
        <v>1237</v>
      </c>
      <c r="M1008" s="1" t="s">
        <v>1238</v>
      </c>
      <c r="U1008" s="5">
        <f t="shared" si="185"/>
        <v>0</v>
      </c>
      <c r="V1008" s="5">
        <f t="shared" si="186"/>
        <v>0</v>
      </c>
      <c r="AK1008">
        <f t="shared" si="187"/>
        <v>0</v>
      </c>
    </row>
    <row r="1009" spans="1:41" x14ac:dyDescent="0.35">
      <c r="A1009" s="2">
        <v>39685</v>
      </c>
      <c r="B1009" t="s">
        <v>245</v>
      </c>
      <c r="C1009">
        <v>5</v>
      </c>
      <c r="D1009" t="s">
        <v>35</v>
      </c>
      <c r="E1009" t="s">
        <v>36</v>
      </c>
      <c r="F1009">
        <v>3</v>
      </c>
      <c r="G1009">
        <v>2</v>
      </c>
      <c r="H1009">
        <v>0</v>
      </c>
      <c r="I1009">
        <v>3</v>
      </c>
      <c r="J1009">
        <v>2</v>
      </c>
      <c r="K1009" t="s">
        <v>435</v>
      </c>
      <c r="L1009" t="s">
        <v>37</v>
      </c>
      <c r="M1009" s="1" t="s">
        <v>1239</v>
      </c>
      <c r="N1009">
        <v>0.78</v>
      </c>
      <c r="O1009" s="3">
        <v>4.8000000000000001E-2</v>
      </c>
      <c r="P1009" s="3">
        <v>0.04</v>
      </c>
      <c r="Q1009" s="3">
        <v>0.64500000000000002</v>
      </c>
      <c r="R1009" s="3">
        <v>0.71299999999999997</v>
      </c>
      <c r="S1009" s="3">
        <v>0.45500000000000002</v>
      </c>
      <c r="T1009" s="1" t="s">
        <v>433</v>
      </c>
      <c r="U1009" s="5">
        <f t="shared" si="185"/>
        <v>7</v>
      </c>
      <c r="V1009" s="5">
        <f t="shared" si="186"/>
        <v>12</v>
      </c>
      <c r="W1009" s="5">
        <f t="shared" ref="W1009:W1014" si="192">_xlfn.NUMBERVALUE(LEFT(T1009, FIND( "/", T1009) - 1))</f>
        <v>7</v>
      </c>
      <c r="X1009" s="5">
        <f t="shared" ref="X1009:X1014" si="193">_xlfn.NUMBERVALUE(RIGHT(T1009, LEN(T1009) - FIND( "/", T1009)))</f>
        <v>12</v>
      </c>
      <c r="Y1009" s="3">
        <v>0.45800000000000002</v>
      </c>
      <c r="Z1009" s="3">
        <v>0.29599999999999999</v>
      </c>
      <c r="AA1009" s="3">
        <v>0.16</v>
      </c>
      <c r="AB1009" s="3">
        <v>0.23799999999999999</v>
      </c>
      <c r="AC1009" s="3">
        <v>0.4</v>
      </c>
      <c r="AD1009" s="1" t="s">
        <v>108</v>
      </c>
      <c r="AE1009" s="5">
        <f t="shared" ref="AE1009:AE1014" si="194">_xlfn.NUMBERVALUE(LEFT(AD1009, FIND( "/", AD1009) - 1))</f>
        <v>2</v>
      </c>
      <c r="AF1009" s="5">
        <f t="shared" ref="AF1009:AF1014" si="195">_xlfn.NUMBERVALUE(RIGHT(AD1009, LEN(AD1009) - FIND( "/", AD1009)))</f>
        <v>4</v>
      </c>
      <c r="AG1009">
        <v>249</v>
      </c>
      <c r="AH1009">
        <v>6</v>
      </c>
      <c r="AI1009">
        <v>5</v>
      </c>
      <c r="AJ1009">
        <v>124</v>
      </c>
      <c r="AK1009">
        <f t="shared" si="187"/>
        <v>125</v>
      </c>
      <c r="AL1009">
        <v>80</v>
      </c>
      <c r="AM1009">
        <v>44</v>
      </c>
      <c r="AN1009">
        <v>20</v>
      </c>
      <c r="AO1009" s="1" t="s">
        <v>284</v>
      </c>
    </row>
    <row r="1010" spans="1:41" x14ac:dyDescent="0.35">
      <c r="A1010" s="2">
        <v>39685</v>
      </c>
      <c r="B1010" t="s">
        <v>245</v>
      </c>
      <c r="C1010">
        <v>5</v>
      </c>
      <c r="D1010" t="s">
        <v>35</v>
      </c>
      <c r="E1010" t="s">
        <v>43</v>
      </c>
      <c r="F1010">
        <v>3</v>
      </c>
      <c r="G1010">
        <v>8</v>
      </c>
      <c r="H1010">
        <v>1</v>
      </c>
      <c r="I1010">
        <v>3</v>
      </c>
      <c r="J1010">
        <v>8</v>
      </c>
      <c r="K1010" t="s">
        <v>37</v>
      </c>
      <c r="L1010" t="s">
        <v>999</v>
      </c>
      <c r="M1010" s="1" t="s">
        <v>1240</v>
      </c>
      <c r="N1010">
        <v>1.29</v>
      </c>
      <c r="O1010" s="3">
        <v>0.13900000000000001</v>
      </c>
      <c r="P1010" s="3">
        <v>1.9E-2</v>
      </c>
      <c r="Q1010" s="3">
        <v>0.64800000000000002</v>
      </c>
      <c r="R1010" s="3">
        <v>0.71399999999999997</v>
      </c>
      <c r="S1010" s="3">
        <v>0.71099999999999997</v>
      </c>
      <c r="T1010" s="1" t="s">
        <v>237</v>
      </c>
      <c r="U1010" s="5">
        <f t="shared" si="185"/>
        <v>7</v>
      </c>
      <c r="V1010" s="5">
        <f t="shared" si="186"/>
        <v>10</v>
      </c>
      <c r="W1010" s="5">
        <f t="shared" si="192"/>
        <v>7</v>
      </c>
      <c r="X1010" s="5">
        <f t="shared" si="193"/>
        <v>10</v>
      </c>
      <c r="Y1010" s="3">
        <v>0.53600000000000003</v>
      </c>
      <c r="Z1010" s="3">
        <v>0.371</v>
      </c>
      <c r="AA1010" s="3">
        <v>0.121</v>
      </c>
      <c r="AB1010" s="3">
        <v>0.3</v>
      </c>
      <c r="AC1010" s="3">
        <v>0.52800000000000002</v>
      </c>
      <c r="AD1010" s="1" t="s">
        <v>178</v>
      </c>
      <c r="AE1010" s="5">
        <f t="shared" si="194"/>
        <v>5</v>
      </c>
      <c r="AF1010" s="5">
        <f t="shared" si="195"/>
        <v>5</v>
      </c>
      <c r="AG1010">
        <v>224</v>
      </c>
      <c r="AH1010">
        <v>15</v>
      </c>
      <c r="AI1010">
        <v>2</v>
      </c>
      <c r="AJ1010">
        <v>108</v>
      </c>
      <c r="AK1010">
        <f t="shared" si="187"/>
        <v>116</v>
      </c>
      <c r="AL1010">
        <v>70</v>
      </c>
      <c r="AM1010">
        <v>38</v>
      </c>
      <c r="AN1010">
        <v>14</v>
      </c>
      <c r="AO1010" s="1" t="s">
        <v>865</v>
      </c>
    </row>
    <row r="1011" spans="1:41" x14ac:dyDescent="0.35">
      <c r="A1011" s="2">
        <v>39685</v>
      </c>
      <c r="B1011" t="s">
        <v>245</v>
      </c>
      <c r="C1011">
        <v>5</v>
      </c>
      <c r="D1011" t="s">
        <v>35</v>
      </c>
      <c r="E1011" t="s">
        <v>49</v>
      </c>
      <c r="F1011">
        <v>3</v>
      </c>
      <c r="G1011">
        <v>15</v>
      </c>
      <c r="H1011">
        <v>1</v>
      </c>
      <c r="I1011">
        <v>3</v>
      </c>
      <c r="J1011">
        <v>15</v>
      </c>
      <c r="K1011" t="s">
        <v>37</v>
      </c>
      <c r="L1011" t="s">
        <v>754</v>
      </c>
      <c r="M1011" s="1" t="s">
        <v>1241</v>
      </c>
      <c r="N1011">
        <v>1.19</v>
      </c>
      <c r="O1011" s="3">
        <v>7.9000000000000001E-2</v>
      </c>
      <c r="P1011" s="3">
        <v>2.9000000000000001E-2</v>
      </c>
      <c r="Q1011" s="3">
        <v>0.65</v>
      </c>
      <c r="R1011" s="3">
        <v>0.747</v>
      </c>
      <c r="S1011" s="3">
        <v>0.53100000000000003</v>
      </c>
      <c r="T1011" s="1" t="s">
        <v>63</v>
      </c>
      <c r="U1011" s="5">
        <f t="shared" si="185"/>
        <v>2</v>
      </c>
      <c r="V1011" s="5">
        <f t="shared" si="186"/>
        <v>5</v>
      </c>
      <c r="W1011" s="5">
        <f t="shared" si="192"/>
        <v>2</v>
      </c>
      <c r="X1011" s="5">
        <f t="shared" si="193"/>
        <v>5</v>
      </c>
      <c r="Y1011" s="3">
        <v>0.52600000000000002</v>
      </c>
      <c r="Z1011" s="3">
        <v>0.39200000000000002</v>
      </c>
      <c r="AA1011" s="3">
        <v>5.1999999999999998E-2</v>
      </c>
      <c r="AB1011" s="3">
        <v>0.34300000000000003</v>
      </c>
      <c r="AC1011" s="3">
        <v>0.49</v>
      </c>
      <c r="AD1011" s="1" t="s">
        <v>359</v>
      </c>
      <c r="AE1011" s="5">
        <f t="shared" si="194"/>
        <v>6</v>
      </c>
      <c r="AF1011" s="5">
        <f t="shared" si="195"/>
        <v>13</v>
      </c>
      <c r="AG1011">
        <v>293</v>
      </c>
      <c r="AH1011">
        <v>11</v>
      </c>
      <c r="AI1011">
        <v>4</v>
      </c>
      <c r="AJ1011">
        <v>140</v>
      </c>
      <c r="AK1011">
        <f t="shared" si="187"/>
        <v>153</v>
      </c>
      <c r="AL1011">
        <v>91</v>
      </c>
      <c r="AM1011">
        <v>49</v>
      </c>
      <c r="AN1011">
        <v>8</v>
      </c>
      <c r="AO1011" s="1" t="s">
        <v>1107</v>
      </c>
    </row>
    <row r="1012" spans="1:41" x14ac:dyDescent="0.35">
      <c r="A1012" s="2">
        <v>39685</v>
      </c>
      <c r="B1012" t="s">
        <v>245</v>
      </c>
      <c r="C1012">
        <v>5</v>
      </c>
      <c r="D1012" t="s">
        <v>35</v>
      </c>
      <c r="E1012" t="s">
        <v>54</v>
      </c>
      <c r="F1012">
        <v>3</v>
      </c>
      <c r="G1012">
        <v>24</v>
      </c>
      <c r="H1012">
        <v>1</v>
      </c>
      <c r="I1012">
        <v>3</v>
      </c>
      <c r="J1012">
        <v>30</v>
      </c>
      <c r="K1012" t="s">
        <v>37</v>
      </c>
      <c r="L1012" t="s">
        <v>83</v>
      </c>
      <c r="M1012" s="1" t="s">
        <v>1242</v>
      </c>
      <c r="N1012">
        <v>1.21</v>
      </c>
      <c r="O1012" s="3">
        <v>5.3999999999999999E-2</v>
      </c>
      <c r="P1012" s="3">
        <v>0.02</v>
      </c>
      <c r="Q1012" s="3">
        <v>0.69799999999999995</v>
      </c>
      <c r="R1012" s="3">
        <v>0.71199999999999997</v>
      </c>
      <c r="S1012" s="3">
        <v>0.57799999999999996</v>
      </c>
      <c r="T1012" s="1" t="s">
        <v>267</v>
      </c>
      <c r="U1012" s="5">
        <f t="shared" si="185"/>
        <v>6</v>
      </c>
      <c r="V1012" s="5">
        <f t="shared" si="186"/>
        <v>10</v>
      </c>
      <c r="W1012" s="5">
        <f t="shared" si="192"/>
        <v>6</v>
      </c>
      <c r="X1012" s="5">
        <f t="shared" si="193"/>
        <v>10</v>
      </c>
      <c r="Y1012" s="3">
        <v>0.52900000000000003</v>
      </c>
      <c r="Z1012" s="3">
        <v>0.39800000000000002</v>
      </c>
      <c r="AA1012" s="3">
        <v>0.124</v>
      </c>
      <c r="AB1012" s="3">
        <v>0.19800000000000001</v>
      </c>
      <c r="AC1012" s="3">
        <v>0.6</v>
      </c>
      <c r="AD1012" s="1" t="s">
        <v>359</v>
      </c>
      <c r="AE1012" s="5">
        <f t="shared" si="194"/>
        <v>6</v>
      </c>
      <c r="AF1012" s="5">
        <f t="shared" si="195"/>
        <v>13</v>
      </c>
      <c r="AG1012">
        <v>310</v>
      </c>
      <c r="AH1012">
        <v>8</v>
      </c>
      <c r="AI1012">
        <v>3</v>
      </c>
      <c r="AJ1012">
        <v>149</v>
      </c>
      <c r="AK1012">
        <f t="shared" si="187"/>
        <v>161</v>
      </c>
      <c r="AL1012">
        <v>104</v>
      </c>
      <c r="AM1012">
        <v>45</v>
      </c>
      <c r="AN1012">
        <v>20</v>
      </c>
      <c r="AO1012" s="1" t="s">
        <v>1154</v>
      </c>
    </row>
    <row r="1013" spans="1:41" x14ac:dyDescent="0.35">
      <c r="A1013" s="2">
        <v>39685</v>
      </c>
      <c r="B1013" t="s">
        <v>245</v>
      </c>
      <c r="C1013">
        <v>5</v>
      </c>
      <c r="D1013" t="s">
        <v>35</v>
      </c>
      <c r="E1013" t="s">
        <v>128</v>
      </c>
      <c r="F1013">
        <v>3</v>
      </c>
      <c r="G1013">
        <v>113</v>
      </c>
      <c r="H1013">
        <v>1</v>
      </c>
      <c r="I1013">
        <v>3</v>
      </c>
      <c r="J1013" t="s">
        <v>203</v>
      </c>
      <c r="K1013" t="s">
        <v>37</v>
      </c>
      <c r="L1013" t="s">
        <v>1243</v>
      </c>
      <c r="M1013" s="1" t="s">
        <v>1244</v>
      </c>
      <c r="N1013">
        <v>1.21</v>
      </c>
      <c r="O1013" s="3">
        <v>0.104</v>
      </c>
      <c r="P1013" s="3">
        <v>0</v>
      </c>
      <c r="Q1013" s="3">
        <v>0.72599999999999998</v>
      </c>
      <c r="R1013" s="3">
        <v>0.72699999999999998</v>
      </c>
      <c r="S1013" s="3">
        <v>0.69</v>
      </c>
      <c r="T1013" s="1" t="s">
        <v>413</v>
      </c>
      <c r="U1013" s="5">
        <f t="shared" si="185"/>
        <v>4</v>
      </c>
      <c r="V1013" s="5">
        <f t="shared" si="186"/>
        <v>4</v>
      </c>
      <c r="W1013" s="5">
        <f t="shared" si="192"/>
        <v>4</v>
      </c>
      <c r="X1013" s="5">
        <f t="shared" si="193"/>
        <v>4</v>
      </c>
      <c r="Y1013" s="3">
        <v>0.53400000000000003</v>
      </c>
      <c r="Z1013" s="3">
        <v>0.34300000000000003</v>
      </c>
      <c r="AA1013" s="3">
        <v>0.186</v>
      </c>
      <c r="AB1013" s="3">
        <v>0.20699999999999999</v>
      </c>
      <c r="AC1013" s="3">
        <v>0.52300000000000002</v>
      </c>
      <c r="AD1013" s="1" t="s">
        <v>88</v>
      </c>
      <c r="AE1013" s="5">
        <f t="shared" si="194"/>
        <v>2</v>
      </c>
      <c r="AF1013" s="5">
        <f t="shared" si="195"/>
        <v>3</v>
      </c>
      <c r="AG1013">
        <v>208</v>
      </c>
      <c r="AH1013">
        <v>11</v>
      </c>
      <c r="AI1013">
        <v>0</v>
      </c>
      <c r="AJ1013">
        <v>106</v>
      </c>
      <c r="AK1013">
        <f t="shared" si="187"/>
        <v>102</v>
      </c>
      <c r="AL1013">
        <v>77</v>
      </c>
      <c r="AM1013">
        <v>29</v>
      </c>
      <c r="AN1013">
        <v>19</v>
      </c>
      <c r="AO1013" s="1" t="s">
        <v>312</v>
      </c>
    </row>
    <row r="1014" spans="1:41" x14ac:dyDescent="0.35">
      <c r="A1014" s="2">
        <v>39685</v>
      </c>
      <c r="B1014" t="s">
        <v>245</v>
      </c>
      <c r="C1014">
        <v>5</v>
      </c>
      <c r="D1014" t="s">
        <v>35</v>
      </c>
      <c r="E1014" t="s">
        <v>133</v>
      </c>
      <c r="F1014">
        <v>3</v>
      </c>
      <c r="G1014">
        <v>78</v>
      </c>
      <c r="H1014">
        <v>1</v>
      </c>
      <c r="I1014">
        <v>3</v>
      </c>
      <c r="K1014" t="s">
        <v>37</v>
      </c>
      <c r="L1014" t="s">
        <v>1165</v>
      </c>
      <c r="M1014" s="1" t="s">
        <v>1245</v>
      </c>
      <c r="N1014">
        <v>1.52</v>
      </c>
      <c r="O1014" s="3">
        <v>0.17599999999999999</v>
      </c>
      <c r="P1014" s="3">
        <v>2.4E-2</v>
      </c>
      <c r="Q1014" s="3">
        <v>0.64700000000000002</v>
      </c>
      <c r="R1014" s="3">
        <v>0.8</v>
      </c>
      <c r="S1014" s="3">
        <v>0.63300000000000001</v>
      </c>
      <c r="T1014" s="1" t="s">
        <v>413</v>
      </c>
      <c r="U1014" s="5">
        <f t="shared" si="185"/>
        <v>4</v>
      </c>
      <c r="V1014" s="5">
        <f t="shared" si="186"/>
        <v>4</v>
      </c>
      <c r="W1014" s="5">
        <f t="shared" si="192"/>
        <v>4</v>
      </c>
      <c r="X1014" s="5">
        <f t="shared" si="193"/>
        <v>4</v>
      </c>
      <c r="Y1014" s="3">
        <v>0.56799999999999995</v>
      </c>
      <c r="Z1014" s="3">
        <v>0.39300000000000002</v>
      </c>
      <c r="AA1014" s="3">
        <v>7.0999999999999994E-2</v>
      </c>
      <c r="AB1014" s="3">
        <v>0.35399999999999998</v>
      </c>
      <c r="AC1014" s="3">
        <v>0.44400000000000001</v>
      </c>
      <c r="AD1014" s="1" t="s">
        <v>186</v>
      </c>
      <c r="AE1014" s="5">
        <f t="shared" si="194"/>
        <v>4</v>
      </c>
      <c r="AF1014" s="5">
        <f t="shared" si="195"/>
        <v>7</v>
      </c>
      <c r="AG1014">
        <v>169</v>
      </c>
      <c r="AH1014">
        <v>15</v>
      </c>
      <c r="AI1014">
        <v>2</v>
      </c>
      <c r="AJ1014">
        <v>85</v>
      </c>
      <c r="AK1014">
        <f t="shared" si="187"/>
        <v>84</v>
      </c>
      <c r="AL1014">
        <v>55</v>
      </c>
      <c r="AM1014">
        <v>30</v>
      </c>
      <c r="AN1014">
        <v>6</v>
      </c>
      <c r="AO1014" s="1" t="s">
        <v>132</v>
      </c>
    </row>
    <row r="1015" spans="1:41" x14ac:dyDescent="0.35">
      <c r="A1015" s="2">
        <v>39671</v>
      </c>
      <c r="B1015" t="s">
        <v>1246</v>
      </c>
      <c r="C1015">
        <v>3</v>
      </c>
      <c r="D1015" t="s">
        <v>35</v>
      </c>
      <c r="E1015" t="s">
        <v>272</v>
      </c>
      <c r="F1015">
        <v>3</v>
      </c>
      <c r="G1015">
        <v>7</v>
      </c>
      <c r="H1015">
        <v>1</v>
      </c>
      <c r="I1015">
        <v>3</v>
      </c>
      <c r="J1015">
        <v>8</v>
      </c>
      <c r="K1015" t="s">
        <v>37</v>
      </c>
      <c r="L1015" t="s">
        <v>1084</v>
      </c>
      <c r="M1015" s="1" t="s">
        <v>368</v>
      </c>
      <c r="U1015" s="5">
        <f t="shared" si="185"/>
        <v>0</v>
      </c>
      <c r="V1015" s="5">
        <f t="shared" si="186"/>
        <v>0</v>
      </c>
      <c r="AK1015">
        <f t="shared" si="187"/>
        <v>0</v>
      </c>
    </row>
    <row r="1016" spans="1:41" x14ac:dyDescent="0.35">
      <c r="A1016" s="2">
        <v>39671</v>
      </c>
      <c r="B1016" t="s">
        <v>1246</v>
      </c>
      <c r="C1016">
        <v>3</v>
      </c>
      <c r="D1016" t="s">
        <v>35</v>
      </c>
      <c r="E1016" t="s">
        <v>36</v>
      </c>
      <c r="F1016">
        <v>3</v>
      </c>
      <c r="G1016">
        <v>2</v>
      </c>
      <c r="H1016">
        <v>0</v>
      </c>
      <c r="I1016">
        <v>3</v>
      </c>
      <c r="J1016">
        <v>2</v>
      </c>
      <c r="K1016" t="s">
        <v>140</v>
      </c>
      <c r="L1016" t="s">
        <v>37</v>
      </c>
      <c r="M1016" s="1" t="s">
        <v>1247</v>
      </c>
      <c r="N1016">
        <v>1.02</v>
      </c>
      <c r="O1016" s="3">
        <v>0.106</v>
      </c>
      <c r="P1016" s="3">
        <v>5.8999999999999997E-2</v>
      </c>
      <c r="Q1016" s="3">
        <v>0.63500000000000001</v>
      </c>
      <c r="R1016" s="3">
        <v>0.72199999999999998</v>
      </c>
      <c r="S1016" s="3">
        <v>0.48399999999999999</v>
      </c>
      <c r="T1016" s="1" t="s">
        <v>186</v>
      </c>
      <c r="U1016" s="5">
        <f t="shared" si="185"/>
        <v>4</v>
      </c>
      <c r="V1016" s="5">
        <f t="shared" si="186"/>
        <v>7</v>
      </c>
      <c r="W1016" s="5">
        <f t="shared" ref="W1016:W1067" si="196">_xlfn.NUMBERVALUE(LEFT(T1016, FIND( "/", T1016) - 1))</f>
        <v>4</v>
      </c>
      <c r="X1016" s="5">
        <f t="shared" ref="X1016:X1067" si="197">_xlfn.NUMBERVALUE(RIGHT(T1016, LEN(T1016) - FIND( "/", T1016)))</f>
        <v>7</v>
      </c>
      <c r="Y1016" s="3">
        <v>0.51200000000000001</v>
      </c>
      <c r="Z1016" s="3">
        <v>0.373</v>
      </c>
      <c r="AA1016" s="3">
        <v>0.04</v>
      </c>
      <c r="AB1016" s="3">
        <v>0.38900000000000001</v>
      </c>
      <c r="AC1016" s="3">
        <v>0.33300000000000002</v>
      </c>
      <c r="AD1016" s="1" t="s">
        <v>122</v>
      </c>
      <c r="AE1016" s="5">
        <f t="shared" ref="AE1016:AE1067" si="198">_xlfn.NUMBERVALUE(LEFT(AD1016, FIND( "/", AD1016) - 1))</f>
        <v>3</v>
      </c>
      <c r="AF1016" s="5">
        <f t="shared" ref="AF1016:AF1067" si="199">_xlfn.NUMBERVALUE(RIGHT(AD1016, LEN(AD1016) - FIND( "/", AD1016)))</f>
        <v>4</v>
      </c>
      <c r="AG1016">
        <v>160</v>
      </c>
      <c r="AH1016">
        <v>9</v>
      </c>
      <c r="AI1016">
        <v>5</v>
      </c>
      <c r="AJ1016">
        <v>85</v>
      </c>
      <c r="AK1016">
        <f t="shared" si="187"/>
        <v>75</v>
      </c>
      <c r="AL1016">
        <v>54</v>
      </c>
      <c r="AM1016">
        <v>31</v>
      </c>
      <c r="AN1016">
        <v>3</v>
      </c>
      <c r="AO1016" s="1" t="s">
        <v>400</v>
      </c>
    </row>
    <row r="1017" spans="1:41" x14ac:dyDescent="0.35">
      <c r="A1017" s="2">
        <v>39671</v>
      </c>
      <c r="B1017" t="s">
        <v>1246</v>
      </c>
      <c r="C1017">
        <v>3</v>
      </c>
      <c r="D1017" t="s">
        <v>35</v>
      </c>
      <c r="E1017" t="s">
        <v>43</v>
      </c>
      <c r="F1017">
        <v>3</v>
      </c>
      <c r="G1017">
        <v>43</v>
      </c>
      <c r="H1017">
        <v>1</v>
      </c>
      <c r="I1017">
        <v>3</v>
      </c>
      <c r="K1017" t="s">
        <v>37</v>
      </c>
      <c r="L1017" t="s">
        <v>177</v>
      </c>
      <c r="M1017" s="1" t="s">
        <v>954</v>
      </c>
      <c r="N1017">
        <v>1.1399999999999999</v>
      </c>
      <c r="O1017" s="3">
        <v>0.04</v>
      </c>
      <c r="P1017" s="3">
        <v>0.01</v>
      </c>
      <c r="Q1017" s="3">
        <v>0.69</v>
      </c>
      <c r="R1017" s="3">
        <v>0.69599999999999995</v>
      </c>
      <c r="S1017" s="3">
        <v>0.48399999999999999</v>
      </c>
      <c r="T1017" s="1" t="s">
        <v>162</v>
      </c>
      <c r="U1017" s="5">
        <f t="shared" si="185"/>
        <v>5</v>
      </c>
      <c r="V1017" s="5">
        <f t="shared" si="186"/>
        <v>7</v>
      </c>
      <c r="W1017" s="5">
        <f t="shared" si="196"/>
        <v>5</v>
      </c>
      <c r="X1017" s="5">
        <f t="shared" si="197"/>
        <v>7</v>
      </c>
      <c r="Y1017" s="3">
        <v>0.53600000000000003</v>
      </c>
      <c r="Z1017" s="3">
        <v>0.42199999999999999</v>
      </c>
      <c r="AA1017" s="3">
        <v>7.1999999999999995E-2</v>
      </c>
      <c r="AB1017" s="3">
        <v>0.34799999999999998</v>
      </c>
      <c r="AC1017" s="3">
        <v>0.51400000000000001</v>
      </c>
      <c r="AD1017" s="1" t="s">
        <v>136</v>
      </c>
      <c r="AE1017" s="5">
        <f t="shared" si="198"/>
        <v>4</v>
      </c>
      <c r="AF1017" s="5">
        <f t="shared" si="199"/>
        <v>6</v>
      </c>
      <c r="AG1017">
        <v>183</v>
      </c>
      <c r="AH1017">
        <v>4</v>
      </c>
      <c r="AI1017">
        <v>1</v>
      </c>
      <c r="AJ1017">
        <v>100</v>
      </c>
      <c r="AK1017">
        <f t="shared" si="187"/>
        <v>83</v>
      </c>
      <c r="AL1017">
        <v>69</v>
      </c>
      <c r="AM1017">
        <v>31</v>
      </c>
      <c r="AN1017">
        <v>6</v>
      </c>
      <c r="AO1017" s="1" t="s">
        <v>522</v>
      </c>
    </row>
    <row r="1018" spans="1:41" x14ac:dyDescent="0.35">
      <c r="A1018" s="2">
        <v>39671</v>
      </c>
      <c r="B1018" t="s">
        <v>1246</v>
      </c>
      <c r="C1018">
        <v>3</v>
      </c>
      <c r="D1018" t="s">
        <v>35</v>
      </c>
      <c r="E1018" t="s">
        <v>49</v>
      </c>
      <c r="F1018">
        <v>3</v>
      </c>
      <c r="G1018">
        <v>22</v>
      </c>
      <c r="H1018">
        <v>1</v>
      </c>
      <c r="I1018">
        <v>3</v>
      </c>
      <c r="J1018">
        <v>13</v>
      </c>
      <c r="K1018" t="s">
        <v>37</v>
      </c>
      <c r="L1018" t="s">
        <v>710</v>
      </c>
      <c r="M1018" s="1" t="s">
        <v>905</v>
      </c>
      <c r="N1018">
        <v>2.13</v>
      </c>
      <c r="O1018" s="3">
        <v>7.3999999999999996E-2</v>
      </c>
      <c r="P1018" s="3">
        <v>0</v>
      </c>
      <c r="Q1018" s="3">
        <v>0.74099999999999999</v>
      </c>
      <c r="R1018" s="3">
        <v>0.875</v>
      </c>
      <c r="S1018" s="3">
        <v>0.64300000000000002</v>
      </c>
      <c r="T1018" s="1" t="s">
        <v>57</v>
      </c>
      <c r="U1018" s="5">
        <f t="shared" si="185"/>
        <v>0</v>
      </c>
      <c r="V1018" s="5">
        <f t="shared" si="186"/>
        <v>0</v>
      </c>
      <c r="W1018" s="5">
        <f t="shared" si="196"/>
        <v>0</v>
      </c>
      <c r="X1018" s="5">
        <f t="shared" si="197"/>
        <v>0</v>
      </c>
      <c r="Y1018" s="3">
        <v>0.57599999999999996</v>
      </c>
      <c r="Z1018" s="3">
        <v>0.39400000000000002</v>
      </c>
      <c r="AA1018" s="3">
        <v>8.5000000000000006E-2</v>
      </c>
      <c r="AB1018" s="3">
        <v>0.28199999999999997</v>
      </c>
      <c r="AC1018" s="3">
        <v>0.53100000000000003</v>
      </c>
      <c r="AD1018" s="1" t="s">
        <v>108</v>
      </c>
      <c r="AE1018" s="5">
        <f t="shared" si="198"/>
        <v>2</v>
      </c>
      <c r="AF1018" s="5">
        <f t="shared" si="199"/>
        <v>4</v>
      </c>
      <c r="AG1018">
        <v>125</v>
      </c>
      <c r="AH1018">
        <v>4</v>
      </c>
      <c r="AI1018">
        <v>0</v>
      </c>
      <c r="AJ1018">
        <v>54</v>
      </c>
      <c r="AK1018">
        <f t="shared" si="187"/>
        <v>71</v>
      </c>
      <c r="AL1018">
        <v>40</v>
      </c>
      <c r="AM1018">
        <v>14</v>
      </c>
      <c r="AN1018">
        <v>6</v>
      </c>
      <c r="AO1018" s="1" t="s">
        <v>561</v>
      </c>
    </row>
    <row r="1019" spans="1:41" x14ac:dyDescent="0.35">
      <c r="A1019" s="2">
        <v>39671</v>
      </c>
      <c r="B1019" t="s">
        <v>1246</v>
      </c>
      <c r="C1019">
        <v>3</v>
      </c>
      <c r="D1019" t="s">
        <v>35</v>
      </c>
      <c r="E1019" t="s">
        <v>54</v>
      </c>
      <c r="F1019">
        <v>3</v>
      </c>
      <c r="G1019">
        <v>35</v>
      </c>
      <c r="H1019">
        <v>1</v>
      </c>
      <c r="I1019">
        <v>3</v>
      </c>
      <c r="K1019" t="s">
        <v>37</v>
      </c>
      <c r="L1019" t="s">
        <v>1174</v>
      </c>
      <c r="M1019" s="1" t="s">
        <v>212</v>
      </c>
      <c r="N1019">
        <v>2.2400000000000002</v>
      </c>
      <c r="O1019" s="3">
        <v>0.11600000000000001</v>
      </c>
      <c r="P1019" s="3">
        <v>4.7E-2</v>
      </c>
      <c r="Q1019" s="3">
        <v>0.72099999999999997</v>
      </c>
      <c r="R1019" s="3">
        <v>0.93500000000000005</v>
      </c>
      <c r="S1019" s="3">
        <v>0.41699999999999998</v>
      </c>
      <c r="T1019" s="1" t="s">
        <v>46</v>
      </c>
      <c r="U1019" s="5">
        <f t="shared" si="185"/>
        <v>0</v>
      </c>
      <c r="V1019" s="5">
        <f t="shared" si="186"/>
        <v>1</v>
      </c>
      <c r="W1019" s="5">
        <f t="shared" si="196"/>
        <v>0</v>
      </c>
      <c r="X1019" s="5">
        <f t="shared" si="197"/>
        <v>1</v>
      </c>
      <c r="Y1019" s="3">
        <v>0.59799999999999998</v>
      </c>
      <c r="Z1019" s="3">
        <v>0.46899999999999997</v>
      </c>
      <c r="AA1019" s="3">
        <v>3.1E-2</v>
      </c>
      <c r="AB1019" s="3">
        <v>0.32400000000000001</v>
      </c>
      <c r="AC1019" s="3">
        <v>0.66700000000000004</v>
      </c>
      <c r="AD1019" s="1" t="s">
        <v>200</v>
      </c>
      <c r="AE1019" s="5">
        <f t="shared" si="198"/>
        <v>4</v>
      </c>
      <c r="AF1019" s="5">
        <f t="shared" si="199"/>
        <v>11</v>
      </c>
      <c r="AG1019">
        <v>107</v>
      </c>
      <c r="AH1019">
        <v>5</v>
      </c>
      <c r="AI1019">
        <v>2</v>
      </c>
      <c r="AJ1019">
        <v>43</v>
      </c>
      <c r="AK1019">
        <f t="shared" si="187"/>
        <v>64</v>
      </c>
      <c r="AL1019">
        <v>31</v>
      </c>
      <c r="AM1019">
        <v>12</v>
      </c>
      <c r="AN1019">
        <v>2</v>
      </c>
      <c r="AO1019" s="1" t="s">
        <v>48</v>
      </c>
    </row>
    <row r="1020" spans="1:41" x14ac:dyDescent="0.35">
      <c r="A1020" s="2">
        <v>39671</v>
      </c>
      <c r="B1020" t="s">
        <v>1246</v>
      </c>
      <c r="C1020">
        <v>3</v>
      </c>
      <c r="D1020" t="s">
        <v>35</v>
      </c>
      <c r="E1020" t="s">
        <v>128</v>
      </c>
      <c r="F1020">
        <v>3</v>
      </c>
      <c r="G1020">
        <v>59</v>
      </c>
      <c r="H1020">
        <v>1</v>
      </c>
      <c r="I1020">
        <v>3</v>
      </c>
      <c r="K1020" t="s">
        <v>37</v>
      </c>
      <c r="L1020" t="s">
        <v>1131</v>
      </c>
      <c r="M1020" s="1" t="s">
        <v>537</v>
      </c>
      <c r="N1020">
        <v>1.37</v>
      </c>
      <c r="O1020" s="3">
        <v>0.11799999999999999</v>
      </c>
      <c r="P1020" s="3">
        <v>0.02</v>
      </c>
      <c r="Q1020" s="3">
        <v>0.745</v>
      </c>
      <c r="R1020" s="3">
        <v>0.73699999999999999</v>
      </c>
      <c r="S1020" s="3">
        <v>0.53800000000000003</v>
      </c>
      <c r="T1020" s="1" t="s">
        <v>67</v>
      </c>
      <c r="U1020" s="5">
        <f t="shared" si="185"/>
        <v>1</v>
      </c>
      <c r="V1020" s="5">
        <f t="shared" si="186"/>
        <v>3</v>
      </c>
      <c r="W1020" s="5">
        <f t="shared" si="196"/>
        <v>1</v>
      </c>
      <c r="X1020" s="5">
        <f t="shared" si="197"/>
        <v>3</v>
      </c>
      <c r="Y1020" s="3">
        <v>0.55000000000000004</v>
      </c>
      <c r="Z1020" s="3">
        <v>0.43099999999999999</v>
      </c>
      <c r="AA1020" s="3">
        <v>5.1999999999999998E-2</v>
      </c>
      <c r="AB1020" s="3">
        <v>0.4</v>
      </c>
      <c r="AC1020" s="3">
        <v>0.46400000000000002</v>
      </c>
      <c r="AD1020" s="1" t="s">
        <v>76</v>
      </c>
      <c r="AE1020" s="5">
        <f t="shared" si="198"/>
        <v>4</v>
      </c>
      <c r="AF1020" s="5">
        <f t="shared" si="199"/>
        <v>5</v>
      </c>
      <c r="AG1020">
        <v>109</v>
      </c>
      <c r="AH1020">
        <v>6</v>
      </c>
      <c r="AI1020">
        <v>1</v>
      </c>
      <c r="AJ1020">
        <v>51</v>
      </c>
      <c r="AK1020">
        <f t="shared" si="187"/>
        <v>58</v>
      </c>
      <c r="AL1020">
        <v>38</v>
      </c>
      <c r="AM1020">
        <v>13</v>
      </c>
      <c r="AN1020">
        <v>3</v>
      </c>
      <c r="AO1020" s="1" t="s">
        <v>223</v>
      </c>
    </row>
    <row r="1021" spans="1:41" x14ac:dyDescent="0.35">
      <c r="A1021" s="2">
        <v>39657</v>
      </c>
      <c r="B1021" t="s">
        <v>419</v>
      </c>
      <c r="C1021">
        <v>3</v>
      </c>
      <c r="D1021" t="s">
        <v>35</v>
      </c>
      <c r="E1021" t="s">
        <v>61</v>
      </c>
      <c r="F1021">
        <v>3</v>
      </c>
      <c r="G1021">
        <v>9</v>
      </c>
      <c r="H1021">
        <v>0</v>
      </c>
      <c r="I1021">
        <v>3</v>
      </c>
      <c r="J1021">
        <v>8</v>
      </c>
      <c r="K1021" t="s">
        <v>175</v>
      </c>
      <c r="L1021" t="s">
        <v>37</v>
      </c>
      <c r="M1021" s="1" t="s">
        <v>1232</v>
      </c>
      <c r="N1021">
        <v>0.84</v>
      </c>
      <c r="O1021" s="3">
        <v>6.3E-2</v>
      </c>
      <c r="P1021" s="3">
        <v>6.3E-2</v>
      </c>
      <c r="Q1021" s="3">
        <v>0.57299999999999995</v>
      </c>
      <c r="R1021" s="3">
        <v>0.65500000000000003</v>
      </c>
      <c r="S1021" s="3">
        <v>0.51200000000000001</v>
      </c>
      <c r="T1021" s="1" t="s">
        <v>108</v>
      </c>
      <c r="U1021" s="5">
        <f t="shared" si="185"/>
        <v>2</v>
      </c>
      <c r="V1021" s="5">
        <f t="shared" si="186"/>
        <v>4</v>
      </c>
      <c r="W1021" s="5">
        <f t="shared" si="196"/>
        <v>2</v>
      </c>
      <c r="X1021" s="5">
        <f t="shared" si="197"/>
        <v>4</v>
      </c>
      <c r="Y1021" s="3">
        <v>0.47299999999999998</v>
      </c>
      <c r="Z1021" s="3">
        <v>0.34100000000000003</v>
      </c>
      <c r="AA1021" s="3">
        <v>1.0999999999999999E-2</v>
      </c>
      <c r="AB1021" s="3">
        <v>0.30399999999999999</v>
      </c>
      <c r="AC1021" s="3">
        <v>0.38100000000000001</v>
      </c>
      <c r="AD1021" s="1" t="s">
        <v>63</v>
      </c>
      <c r="AE1021" s="5">
        <f t="shared" si="198"/>
        <v>2</v>
      </c>
      <c r="AF1021" s="5">
        <f t="shared" si="199"/>
        <v>5</v>
      </c>
      <c r="AG1021">
        <v>184</v>
      </c>
      <c r="AH1021">
        <v>6</v>
      </c>
      <c r="AI1021">
        <v>6</v>
      </c>
      <c r="AJ1021">
        <v>96</v>
      </c>
      <c r="AK1021">
        <f t="shared" si="187"/>
        <v>88</v>
      </c>
      <c r="AL1021">
        <v>55</v>
      </c>
      <c r="AM1021">
        <v>41</v>
      </c>
      <c r="AN1021">
        <v>1</v>
      </c>
      <c r="AO1021" s="1" t="s">
        <v>388</v>
      </c>
    </row>
    <row r="1022" spans="1:41" x14ac:dyDescent="0.35">
      <c r="A1022" s="2">
        <v>39657</v>
      </c>
      <c r="B1022" t="s">
        <v>419</v>
      </c>
      <c r="C1022">
        <v>3</v>
      </c>
      <c r="D1022" t="s">
        <v>35</v>
      </c>
      <c r="E1022" t="s">
        <v>36</v>
      </c>
      <c r="F1022">
        <v>3</v>
      </c>
      <c r="G1022">
        <v>2</v>
      </c>
      <c r="H1022">
        <v>1</v>
      </c>
      <c r="I1022">
        <v>3</v>
      </c>
      <c r="J1022">
        <v>2</v>
      </c>
      <c r="K1022" t="s">
        <v>37</v>
      </c>
      <c r="L1022" t="s">
        <v>140</v>
      </c>
      <c r="M1022" s="1" t="s">
        <v>621</v>
      </c>
      <c r="N1022">
        <v>1.44</v>
      </c>
      <c r="O1022" s="3">
        <v>7.0000000000000007E-2</v>
      </c>
      <c r="P1022" s="3">
        <v>0</v>
      </c>
      <c r="Q1022" s="3">
        <v>0.56100000000000005</v>
      </c>
      <c r="R1022" s="3">
        <v>0.71899999999999997</v>
      </c>
      <c r="S1022" s="3">
        <v>0.76</v>
      </c>
      <c r="T1022" s="1" t="s">
        <v>84</v>
      </c>
      <c r="U1022" s="5">
        <f t="shared" si="185"/>
        <v>1</v>
      </c>
      <c r="V1022" s="5">
        <f t="shared" si="186"/>
        <v>1</v>
      </c>
      <c r="W1022" s="5">
        <f t="shared" si="196"/>
        <v>1</v>
      </c>
      <c r="X1022" s="5">
        <f t="shared" si="197"/>
        <v>1</v>
      </c>
      <c r="Y1022" s="3">
        <v>0.57799999999999996</v>
      </c>
      <c r="Z1022" s="3">
        <v>0.378</v>
      </c>
      <c r="AA1022" s="3">
        <v>4.3999999999999997E-2</v>
      </c>
      <c r="AB1022" s="3">
        <v>0.26900000000000002</v>
      </c>
      <c r="AC1022" s="3">
        <v>0.52600000000000002</v>
      </c>
      <c r="AD1022" s="1" t="s">
        <v>122</v>
      </c>
      <c r="AE1022" s="5">
        <f t="shared" si="198"/>
        <v>3</v>
      </c>
      <c r="AF1022" s="5">
        <f t="shared" si="199"/>
        <v>4</v>
      </c>
      <c r="AG1022">
        <v>102</v>
      </c>
      <c r="AH1022">
        <v>4</v>
      </c>
      <c r="AI1022">
        <v>0</v>
      </c>
      <c r="AJ1022">
        <v>57</v>
      </c>
      <c r="AK1022">
        <f t="shared" si="187"/>
        <v>45</v>
      </c>
      <c r="AL1022">
        <v>32</v>
      </c>
      <c r="AM1022">
        <v>25</v>
      </c>
      <c r="AN1022">
        <v>2</v>
      </c>
      <c r="AO1022" s="1" t="s">
        <v>96</v>
      </c>
    </row>
    <row r="1023" spans="1:41" x14ac:dyDescent="0.35">
      <c r="A1023" s="2">
        <v>39657</v>
      </c>
      <c r="B1023" t="s">
        <v>419</v>
      </c>
      <c r="C1023">
        <v>3</v>
      </c>
      <c r="D1023" t="s">
        <v>35</v>
      </c>
      <c r="E1023" t="s">
        <v>43</v>
      </c>
      <c r="F1023">
        <v>3</v>
      </c>
      <c r="G1023">
        <v>53</v>
      </c>
      <c r="H1023">
        <v>1</v>
      </c>
      <c r="I1023">
        <v>3</v>
      </c>
      <c r="K1023" t="s">
        <v>37</v>
      </c>
      <c r="L1023" t="s">
        <v>649</v>
      </c>
      <c r="M1023" s="1" t="s">
        <v>62</v>
      </c>
      <c r="N1023">
        <v>1.34</v>
      </c>
      <c r="O1023" s="3">
        <v>9.4E-2</v>
      </c>
      <c r="P1023" s="3">
        <v>1.6E-2</v>
      </c>
      <c r="Q1023" s="3">
        <v>0.67200000000000004</v>
      </c>
      <c r="R1023" s="3">
        <v>0.76700000000000002</v>
      </c>
      <c r="S1023" s="3">
        <v>0.57099999999999995</v>
      </c>
      <c r="T1023" s="1" t="s">
        <v>179</v>
      </c>
      <c r="U1023" s="5">
        <f t="shared" si="185"/>
        <v>3</v>
      </c>
      <c r="V1023" s="5">
        <f t="shared" si="186"/>
        <v>3</v>
      </c>
      <c r="W1023" s="5">
        <f t="shared" si="196"/>
        <v>3</v>
      </c>
      <c r="X1023" s="5">
        <f t="shared" si="197"/>
        <v>3</v>
      </c>
      <c r="Y1023" s="3">
        <v>0.54500000000000004</v>
      </c>
      <c r="Z1023" s="3">
        <v>0.39700000000000002</v>
      </c>
      <c r="AA1023" s="3">
        <v>4.3999999999999997E-2</v>
      </c>
      <c r="AB1023" s="3">
        <v>0.35699999999999998</v>
      </c>
      <c r="AC1023" s="3">
        <v>0.46200000000000002</v>
      </c>
      <c r="AD1023" s="1" t="s">
        <v>63</v>
      </c>
      <c r="AE1023" s="5">
        <f t="shared" si="198"/>
        <v>2</v>
      </c>
      <c r="AF1023" s="5">
        <f t="shared" si="199"/>
        <v>5</v>
      </c>
      <c r="AG1023">
        <v>132</v>
      </c>
      <c r="AH1023">
        <v>6</v>
      </c>
      <c r="AI1023">
        <v>1</v>
      </c>
      <c r="AJ1023">
        <v>64</v>
      </c>
      <c r="AK1023">
        <f t="shared" si="187"/>
        <v>68</v>
      </c>
      <c r="AL1023">
        <v>43</v>
      </c>
      <c r="AM1023">
        <v>21</v>
      </c>
      <c r="AN1023">
        <v>3</v>
      </c>
      <c r="AO1023" s="1" t="s">
        <v>85</v>
      </c>
    </row>
    <row r="1024" spans="1:41" x14ac:dyDescent="0.35">
      <c r="A1024" s="2">
        <v>39657</v>
      </c>
      <c r="B1024" t="s">
        <v>419</v>
      </c>
      <c r="C1024">
        <v>3</v>
      </c>
      <c r="D1024" t="s">
        <v>35</v>
      </c>
      <c r="E1024" t="s">
        <v>49</v>
      </c>
      <c r="F1024">
        <v>3</v>
      </c>
      <c r="G1024">
        <v>39</v>
      </c>
      <c r="H1024">
        <v>1</v>
      </c>
      <c r="I1024">
        <v>3</v>
      </c>
      <c r="K1024" t="s">
        <v>37</v>
      </c>
      <c r="L1024" t="s">
        <v>761</v>
      </c>
      <c r="M1024" s="1" t="s">
        <v>431</v>
      </c>
      <c r="N1024">
        <v>2.13</v>
      </c>
      <c r="O1024" s="3">
        <v>0.19500000000000001</v>
      </c>
      <c r="P1024" s="3">
        <v>2.4E-2</v>
      </c>
      <c r="Q1024" s="3">
        <v>0.56100000000000005</v>
      </c>
      <c r="R1024" s="3">
        <v>0.82599999999999996</v>
      </c>
      <c r="S1024" s="3">
        <v>0.61099999999999999</v>
      </c>
      <c r="T1024" s="1" t="s">
        <v>46</v>
      </c>
      <c r="U1024" s="5">
        <f t="shared" si="185"/>
        <v>0</v>
      </c>
      <c r="V1024" s="5">
        <f t="shared" si="186"/>
        <v>1</v>
      </c>
      <c r="W1024" s="5">
        <f t="shared" si="196"/>
        <v>0</v>
      </c>
      <c r="X1024" s="5">
        <f t="shared" si="197"/>
        <v>1</v>
      </c>
      <c r="Y1024" s="3">
        <v>0.64400000000000002</v>
      </c>
      <c r="Z1024" s="3">
        <v>0.57099999999999995</v>
      </c>
      <c r="AA1024" s="3">
        <v>0</v>
      </c>
      <c r="AB1024" s="3">
        <v>0.37</v>
      </c>
      <c r="AC1024" s="3">
        <v>0.81799999999999995</v>
      </c>
      <c r="AD1024" s="1" t="s">
        <v>234</v>
      </c>
      <c r="AE1024" s="5">
        <f t="shared" si="198"/>
        <v>5</v>
      </c>
      <c r="AF1024" s="5">
        <f t="shared" si="199"/>
        <v>10</v>
      </c>
      <c r="AG1024">
        <v>90</v>
      </c>
      <c r="AH1024">
        <v>8</v>
      </c>
      <c r="AI1024">
        <v>1</v>
      </c>
      <c r="AJ1024">
        <v>41</v>
      </c>
      <c r="AK1024">
        <f t="shared" si="187"/>
        <v>49</v>
      </c>
      <c r="AL1024">
        <v>23</v>
      </c>
      <c r="AM1024">
        <v>18</v>
      </c>
      <c r="AN1024">
        <v>0</v>
      </c>
      <c r="AO1024" s="1" t="s">
        <v>429</v>
      </c>
    </row>
    <row r="1025" spans="1:41" x14ac:dyDescent="0.35">
      <c r="A1025" s="2">
        <v>39657</v>
      </c>
      <c r="B1025" t="s">
        <v>419</v>
      </c>
      <c r="C1025">
        <v>3</v>
      </c>
      <c r="D1025" t="s">
        <v>35</v>
      </c>
      <c r="E1025" t="s">
        <v>54</v>
      </c>
      <c r="F1025">
        <v>3</v>
      </c>
      <c r="G1025">
        <v>50</v>
      </c>
      <c r="H1025">
        <v>1</v>
      </c>
      <c r="I1025">
        <v>3</v>
      </c>
      <c r="K1025" t="s">
        <v>37</v>
      </c>
      <c r="L1025" t="s">
        <v>776</v>
      </c>
      <c r="M1025" s="1" t="s">
        <v>745</v>
      </c>
      <c r="N1025">
        <v>1.04</v>
      </c>
      <c r="O1025" s="3">
        <v>9.2999999999999999E-2</v>
      </c>
      <c r="P1025" s="3">
        <v>5.1999999999999998E-2</v>
      </c>
      <c r="Q1025" s="3">
        <v>0.55700000000000005</v>
      </c>
      <c r="R1025" s="3">
        <v>0.83299999999999996</v>
      </c>
      <c r="S1025" s="3">
        <v>0.48799999999999999</v>
      </c>
      <c r="T1025" s="1" t="s">
        <v>715</v>
      </c>
      <c r="U1025" s="5">
        <f t="shared" si="185"/>
        <v>10</v>
      </c>
      <c r="V1025" s="5">
        <f t="shared" si="186"/>
        <v>12</v>
      </c>
      <c r="W1025" s="5">
        <f t="shared" si="196"/>
        <v>10</v>
      </c>
      <c r="X1025" s="5">
        <f t="shared" si="197"/>
        <v>12</v>
      </c>
      <c r="Y1025" s="3">
        <v>0.53300000000000003</v>
      </c>
      <c r="Z1025" s="3">
        <v>0.33300000000000002</v>
      </c>
      <c r="AA1025" s="3">
        <v>2.8000000000000001E-2</v>
      </c>
      <c r="AB1025" s="3">
        <v>0.245</v>
      </c>
      <c r="AC1025" s="3">
        <v>0.52200000000000002</v>
      </c>
      <c r="AD1025" s="1" t="s">
        <v>75</v>
      </c>
      <c r="AE1025" s="5">
        <f t="shared" si="198"/>
        <v>2</v>
      </c>
      <c r="AF1025" s="5">
        <f t="shared" si="199"/>
        <v>2</v>
      </c>
      <c r="AG1025">
        <v>169</v>
      </c>
      <c r="AH1025">
        <v>9</v>
      </c>
      <c r="AI1025">
        <v>5</v>
      </c>
      <c r="AJ1025">
        <v>97</v>
      </c>
      <c r="AK1025">
        <f t="shared" si="187"/>
        <v>72</v>
      </c>
      <c r="AL1025">
        <v>54</v>
      </c>
      <c r="AM1025">
        <v>43</v>
      </c>
      <c r="AN1025">
        <v>2</v>
      </c>
      <c r="AO1025" s="1" t="s">
        <v>900</v>
      </c>
    </row>
    <row r="1026" spans="1:41" x14ac:dyDescent="0.35">
      <c r="A1026" s="2">
        <v>39650</v>
      </c>
      <c r="B1026" t="s">
        <v>590</v>
      </c>
      <c r="C1026">
        <v>3</v>
      </c>
      <c r="D1026" t="s">
        <v>35</v>
      </c>
      <c r="E1026" t="s">
        <v>43</v>
      </c>
      <c r="F1026">
        <v>3</v>
      </c>
      <c r="G1026">
        <v>9</v>
      </c>
      <c r="H1026">
        <v>0</v>
      </c>
      <c r="I1026">
        <v>3</v>
      </c>
      <c r="J1026">
        <v>8</v>
      </c>
      <c r="K1026" t="s">
        <v>175</v>
      </c>
      <c r="L1026" t="s">
        <v>37</v>
      </c>
      <c r="M1026" s="1" t="s">
        <v>102</v>
      </c>
      <c r="N1026">
        <v>0.84</v>
      </c>
      <c r="O1026" s="3">
        <v>4.7E-2</v>
      </c>
      <c r="P1026" s="3">
        <v>3.1E-2</v>
      </c>
      <c r="Q1026" s="3">
        <v>0.60899999999999999</v>
      </c>
      <c r="R1026" s="3">
        <v>0.66700000000000004</v>
      </c>
      <c r="S1026" s="3">
        <v>0.48</v>
      </c>
      <c r="T1026" s="1" t="s">
        <v>222</v>
      </c>
      <c r="U1026" s="5">
        <f t="shared" si="185"/>
        <v>3</v>
      </c>
      <c r="V1026" s="5">
        <f t="shared" si="186"/>
        <v>6</v>
      </c>
      <c r="W1026" s="5">
        <f t="shared" si="196"/>
        <v>3</v>
      </c>
      <c r="X1026" s="5">
        <f t="shared" si="197"/>
        <v>6</v>
      </c>
      <c r="Y1026" s="3">
        <v>0.46</v>
      </c>
      <c r="Z1026" s="3">
        <v>0.34200000000000003</v>
      </c>
      <c r="AA1026" s="3">
        <v>2.7E-2</v>
      </c>
      <c r="AB1026" s="3">
        <v>0.3</v>
      </c>
      <c r="AC1026" s="3">
        <v>0.372</v>
      </c>
      <c r="AD1026" s="1" t="s">
        <v>63</v>
      </c>
      <c r="AE1026" s="5">
        <f t="shared" si="198"/>
        <v>2</v>
      </c>
      <c r="AF1026" s="5">
        <f t="shared" si="199"/>
        <v>5</v>
      </c>
      <c r="AG1026">
        <v>137</v>
      </c>
      <c r="AH1026">
        <v>3</v>
      </c>
      <c r="AI1026">
        <v>2</v>
      </c>
      <c r="AJ1026">
        <v>64</v>
      </c>
      <c r="AK1026">
        <f t="shared" si="187"/>
        <v>73</v>
      </c>
      <c r="AL1026">
        <v>39</v>
      </c>
      <c r="AM1026">
        <v>25</v>
      </c>
      <c r="AN1026">
        <v>2</v>
      </c>
      <c r="AO1026" s="1" t="s">
        <v>666</v>
      </c>
    </row>
    <row r="1027" spans="1:41" x14ac:dyDescent="0.35">
      <c r="A1027" s="2">
        <v>39650</v>
      </c>
      <c r="B1027" t="s">
        <v>590</v>
      </c>
      <c r="C1027">
        <v>3</v>
      </c>
      <c r="D1027" t="s">
        <v>35</v>
      </c>
      <c r="E1027" t="s">
        <v>49</v>
      </c>
      <c r="F1027">
        <v>3</v>
      </c>
      <c r="G1027">
        <v>49</v>
      </c>
      <c r="H1027">
        <v>1</v>
      </c>
      <c r="I1027">
        <v>3</v>
      </c>
      <c r="K1027" t="s">
        <v>37</v>
      </c>
      <c r="L1027" t="s">
        <v>1080</v>
      </c>
      <c r="M1027" s="1" t="s">
        <v>537</v>
      </c>
      <c r="N1027">
        <v>1.36</v>
      </c>
      <c r="O1027" s="3">
        <v>0.1</v>
      </c>
      <c r="P1027" s="3">
        <v>1.7000000000000001E-2</v>
      </c>
      <c r="Q1027" s="3">
        <v>0.61699999999999999</v>
      </c>
      <c r="R1027" s="3">
        <v>0.81100000000000005</v>
      </c>
      <c r="S1027" s="3">
        <v>0.65200000000000002</v>
      </c>
      <c r="T1027" s="1" t="s">
        <v>413</v>
      </c>
      <c r="U1027" s="5">
        <f t="shared" ref="U1027:U1090" si="200">IFERROR(_xlfn.NUMBERVALUE(LEFT(T1027, FIND( "/", T1027) - 1)),0)</f>
        <v>4</v>
      </c>
      <c r="V1027" s="5">
        <f t="shared" ref="V1027:V1090" si="201">IFERROR(_xlfn.NUMBERVALUE(RIGHT(T1027, LEN(T1027) - FIND("/",T1027))),0)</f>
        <v>4</v>
      </c>
      <c r="W1027" s="5">
        <f t="shared" si="196"/>
        <v>4</v>
      </c>
      <c r="X1027" s="5">
        <f t="shared" si="197"/>
        <v>4</v>
      </c>
      <c r="Y1027" s="3">
        <v>0.55200000000000005</v>
      </c>
      <c r="Z1027" s="3">
        <v>0.33900000000000002</v>
      </c>
      <c r="AA1027" s="3">
        <v>0.161</v>
      </c>
      <c r="AB1027" s="3">
        <v>0.26800000000000002</v>
      </c>
      <c r="AC1027" s="3">
        <v>0.53300000000000003</v>
      </c>
      <c r="AD1027" s="1" t="s">
        <v>63</v>
      </c>
      <c r="AE1027" s="5">
        <f t="shared" si="198"/>
        <v>2</v>
      </c>
      <c r="AF1027" s="5">
        <f t="shared" si="199"/>
        <v>5</v>
      </c>
      <c r="AG1027">
        <v>116</v>
      </c>
      <c r="AH1027">
        <v>6</v>
      </c>
      <c r="AI1027">
        <v>1</v>
      </c>
      <c r="AJ1027">
        <v>60</v>
      </c>
      <c r="AK1027">
        <f t="shared" ref="AK1027:AK1090" si="202">AG1027-AJ1027</f>
        <v>56</v>
      </c>
      <c r="AL1027">
        <v>37</v>
      </c>
      <c r="AM1027">
        <v>23</v>
      </c>
      <c r="AN1027">
        <v>9</v>
      </c>
      <c r="AO1027" s="1" t="s">
        <v>558</v>
      </c>
    </row>
    <row r="1028" spans="1:41" x14ac:dyDescent="0.35">
      <c r="A1028" s="2">
        <v>39650</v>
      </c>
      <c r="B1028" t="s">
        <v>590</v>
      </c>
      <c r="C1028">
        <v>3</v>
      </c>
      <c r="D1028" t="s">
        <v>35</v>
      </c>
      <c r="E1028" t="s">
        <v>54</v>
      </c>
      <c r="F1028">
        <v>3</v>
      </c>
      <c r="G1028">
        <v>82</v>
      </c>
      <c r="H1028">
        <v>1</v>
      </c>
      <c r="I1028">
        <v>3</v>
      </c>
      <c r="J1028" t="s">
        <v>174</v>
      </c>
      <c r="K1028" t="s">
        <v>37</v>
      </c>
      <c r="L1028" t="s">
        <v>1203</v>
      </c>
      <c r="M1028" s="1" t="s">
        <v>537</v>
      </c>
      <c r="N1028">
        <v>1.42</v>
      </c>
      <c r="O1028" s="3">
        <v>5.1999999999999998E-2</v>
      </c>
      <c r="P1028" s="3">
        <v>1.7000000000000001E-2</v>
      </c>
      <c r="Q1028" s="3">
        <v>0.621</v>
      </c>
      <c r="R1028" s="3">
        <v>0.80600000000000005</v>
      </c>
      <c r="S1028" s="3">
        <v>0.59099999999999997</v>
      </c>
      <c r="T1028" s="1" t="s">
        <v>88</v>
      </c>
      <c r="U1028" s="5">
        <f t="shared" si="200"/>
        <v>2</v>
      </c>
      <c r="V1028" s="5">
        <f t="shared" si="201"/>
        <v>3</v>
      </c>
      <c r="W1028" s="5">
        <f t="shared" si="196"/>
        <v>2</v>
      </c>
      <c r="X1028" s="5">
        <f t="shared" si="197"/>
        <v>3</v>
      </c>
      <c r="Y1028" s="3">
        <v>0.56100000000000005</v>
      </c>
      <c r="Z1028" s="3">
        <v>0.39300000000000002</v>
      </c>
      <c r="AA1028" s="3">
        <v>5.3999999999999999E-2</v>
      </c>
      <c r="AB1028" s="3">
        <v>0.36599999999999999</v>
      </c>
      <c r="AC1028" s="3">
        <v>0.46700000000000003</v>
      </c>
      <c r="AD1028" s="1" t="s">
        <v>71</v>
      </c>
      <c r="AE1028" s="5">
        <f t="shared" si="198"/>
        <v>3</v>
      </c>
      <c r="AF1028" s="5">
        <f t="shared" si="199"/>
        <v>5</v>
      </c>
      <c r="AG1028">
        <v>114</v>
      </c>
      <c r="AH1028">
        <v>3</v>
      </c>
      <c r="AI1028">
        <v>1</v>
      </c>
      <c r="AJ1028">
        <v>58</v>
      </c>
      <c r="AK1028">
        <f t="shared" si="202"/>
        <v>56</v>
      </c>
      <c r="AL1028">
        <v>36</v>
      </c>
      <c r="AM1028">
        <v>22</v>
      </c>
      <c r="AN1028">
        <v>3</v>
      </c>
      <c r="AO1028" s="1" t="s">
        <v>426</v>
      </c>
    </row>
    <row r="1029" spans="1:41" x14ac:dyDescent="0.35">
      <c r="A1029" s="2">
        <v>39622</v>
      </c>
      <c r="B1029" t="s">
        <v>103</v>
      </c>
      <c r="C1029">
        <v>5</v>
      </c>
      <c r="D1029" t="s">
        <v>104</v>
      </c>
      <c r="E1029" t="s">
        <v>128</v>
      </c>
      <c r="F1029">
        <v>3</v>
      </c>
      <c r="G1029">
        <v>75</v>
      </c>
      <c r="H1029">
        <v>0</v>
      </c>
      <c r="I1029">
        <v>3</v>
      </c>
      <c r="K1029" t="s">
        <v>1248</v>
      </c>
      <c r="L1029" t="s">
        <v>37</v>
      </c>
      <c r="M1029" s="1" t="s">
        <v>1249</v>
      </c>
      <c r="N1029">
        <v>0.71</v>
      </c>
      <c r="O1029" s="3">
        <v>4.1000000000000002E-2</v>
      </c>
      <c r="P1029" s="3">
        <v>0.10299999999999999</v>
      </c>
      <c r="Q1029" s="3">
        <v>0.64900000000000002</v>
      </c>
      <c r="R1029" s="3">
        <v>0.73</v>
      </c>
      <c r="S1029" s="3">
        <v>0.35299999999999998</v>
      </c>
      <c r="T1029" s="1" t="s">
        <v>193</v>
      </c>
      <c r="U1029" s="5">
        <f t="shared" si="200"/>
        <v>8</v>
      </c>
      <c r="V1029" s="5">
        <f t="shared" si="201"/>
        <v>12</v>
      </c>
      <c r="W1029" s="5">
        <f t="shared" si="196"/>
        <v>8</v>
      </c>
      <c r="X1029" s="5">
        <f t="shared" si="197"/>
        <v>12</v>
      </c>
      <c r="Y1029" s="3">
        <v>0.443</v>
      </c>
      <c r="Z1029" s="3">
        <v>0.28399999999999997</v>
      </c>
      <c r="AA1029" s="3">
        <v>7.3999999999999996E-2</v>
      </c>
      <c r="AB1029" s="3">
        <v>0.20399999999999999</v>
      </c>
      <c r="AC1029" s="3">
        <v>0.39</v>
      </c>
      <c r="AD1029" s="1" t="s">
        <v>84</v>
      </c>
      <c r="AE1029" s="5">
        <f t="shared" si="198"/>
        <v>1</v>
      </c>
      <c r="AF1029" s="5">
        <f t="shared" si="199"/>
        <v>1</v>
      </c>
      <c r="AG1029">
        <v>192</v>
      </c>
      <c r="AH1029">
        <v>4</v>
      </c>
      <c r="AI1029">
        <v>10</v>
      </c>
      <c r="AJ1029">
        <v>97</v>
      </c>
      <c r="AK1029">
        <f t="shared" si="202"/>
        <v>95</v>
      </c>
      <c r="AL1029">
        <v>63</v>
      </c>
      <c r="AM1029">
        <v>34</v>
      </c>
      <c r="AN1029">
        <v>7</v>
      </c>
      <c r="AO1029" s="1" t="s">
        <v>469</v>
      </c>
    </row>
    <row r="1030" spans="1:41" x14ac:dyDescent="0.35">
      <c r="A1030" s="2">
        <v>39622</v>
      </c>
      <c r="B1030" t="s">
        <v>103</v>
      </c>
      <c r="C1030">
        <v>5</v>
      </c>
      <c r="D1030" t="s">
        <v>104</v>
      </c>
      <c r="E1030" t="s">
        <v>133</v>
      </c>
      <c r="F1030">
        <v>3</v>
      </c>
      <c r="G1030">
        <v>91</v>
      </c>
      <c r="H1030">
        <v>1</v>
      </c>
      <c r="I1030">
        <v>3</v>
      </c>
      <c r="K1030" t="s">
        <v>37</v>
      </c>
      <c r="L1030" t="s">
        <v>981</v>
      </c>
      <c r="M1030" s="1" t="s">
        <v>1250</v>
      </c>
      <c r="N1030">
        <v>1.5</v>
      </c>
      <c r="O1030" s="3">
        <v>0.13800000000000001</v>
      </c>
      <c r="P1030" s="3">
        <v>5.2999999999999999E-2</v>
      </c>
      <c r="Q1030" s="3">
        <v>0.71299999999999997</v>
      </c>
      <c r="R1030" s="3">
        <v>0.79100000000000004</v>
      </c>
      <c r="S1030" s="3">
        <v>0.55600000000000005</v>
      </c>
      <c r="T1030" s="1" t="s">
        <v>71</v>
      </c>
      <c r="U1030" s="5">
        <f t="shared" si="200"/>
        <v>3</v>
      </c>
      <c r="V1030" s="5">
        <f t="shared" si="201"/>
        <v>5</v>
      </c>
      <c r="W1030" s="5">
        <f t="shared" si="196"/>
        <v>3</v>
      </c>
      <c r="X1030" s="5">
        <f t="shared" si="197"/>
        <v>5</v>
      </c>
      <c r="Y1030" s="3">
        <v>0.55600000000000005</v>
      </c>
      <c r="Z1030" s="3">
        <v>0.41599999999999998</v>
      </c>
      <c r="AA1030" s="3">
        <v>8.7999999999999995E-2</v>
      </c>
      <c r="AB1030" s="3">
        <v>0.28000000000000003</v>
      </c>
      <c r="AC1030" s="3">
        <v>0.68400000000000005</v>
      </c>
      <c r="AD1030" s="1" t="s">
        <v>254</v>
      </c>
      <c r="AE1030" s="5">
        <f t="shared" si="198"/>
        <v>5</v>
      </c>
      <c r="AF1030" s="5">
        <f t="shared" si="199"/>
        <v>16</v>
      </c>
      <c r="AG1030">
        <v>207</v>
      </c>
      <c r="AH1030">
        <v>13</v>
      </c>
      <c r="AI1030">
        <v>5</v>
      </c>
      <c r="AJ1030">
        <v>94</v>
      </c>
      <c r="AK1030">
        <f t="shared" si="202"/>
        <v>113</v>
      </c>
      <c r="AL1030">
        <v>67</v>
      </c>
      <c r="AM1030">
        <v>27</v>
      </c>
      <c r="AN1030">
        <v>10</v>
      </c>
      <c r="AO1030" s="1" t="s">
        <v>374</v>
      </c>
    </row>
    <row r="1031" spans="1:41" x14ac:dyDescent="0.35">
      <c r="A1031" s="2">
        <v>39608</v>
      </c>
      <c r="B1031" t="s">
        <v>603</v>
      </c>
      <c r="C1031">
        <v>3</v>
      </c>
      <c r="D1031" t="s">
        <v>104</v>
      </c>
      <c r="E1031" t="s">
        <v>61</v>
      </c>
      <c r="F1031">
        <v>3</v>
      </c>
      <c r="G1031">
        <v>2</v>
      </c>
      <c r="H1031">
        <v>0</v>
      </c>
      <c r="I1031">
        <v>2</v>
      </c>
      <c r="J1031">
        <v>1</v>
      </c>
      <c r="K1031" t="s">
        <v>140</v>
      </c>
      <c r="L1031" t="s">
        <v>37</v>
      </c>
      <c r="M1031" s="1" t="s">
        <v>850</v>
      </c>
      <c r="N1031">
        <v>0.92</v>
      </c>
      <c r="O1031" s="3">
        <v>4.3999999999999997E-2</v>
      </c>
      <c r="P1031" s="3">
        <v>0</v>
      </c>
      <c r="Q1031" s="3">
        <v>0.76700000000000002</v>
      </c>
      <c r="R1031" s="3">
        <v>0.60899999999999999</v>
      </c>
      <c r="S1031" s="3">
        <v>0.47599999999999998</v>
      </c>
      <c r="T1031" s="1" t="s">
        <v>991</v>
      </c>
      <c r="U1031" s="5">
        <f t="shared" si="200"/>
        <v>9</v>
      </c>
      <c r="V1031" s="5">
        <f t="shared" si="201"/>
        <v>13</v>
      </c>
      <c r="W1031" s="5">
        <f t="shared" si="196"/>
        <v>9</v>
      </c>
      <c r="X1031" s="5">
        <f t="shared" si="197"/>
        <v>13</v>
      </c>
      <c r="Y1031" s="3">
        <v>0.48799999999999999</v>
      </c>
      <c r="Z1031" s="3">
        <v>0.39</v>
      </c>
      <c r="AA1031" s="3">
        <v>3.6999999999999998E-2</v>
      </c>
      <c r="AB1031" s="3">
        <v>0.32</v>
      </c>
      <c r="AC1031" s="3">
        <v>0.5</v>
      </c>
      <c r="AD1031" s="1" t="s">
        <v>157</v>
      </c>
      <c r="AE1031" s="5">
        <f t="shared" si="198"/>
        <v>3</v>
      </c>
      <c r="AF1031" s="5">
        <f t="shared" si="199"/>
        <v>8</v>
      </c>
      <c r="AG1031">
        <v>172</v>
      </c>
      <c r="AH1031">
        <v>4</v>
      </c>
      <c r="AI1031">
        <v>0</v>
      </c>
      <c r="AJ1031">
        <v>90</v>
      </c>
      <c r="AK1031">
        <f t="shared" si="202"/>
        <v>82</v>
      </c>
      <c r="AL1031">
        <v>69</v>
      </c>
      <c r="AM1031">
        <v>21</v>
      </c>
      <c r="AN1031">
        <v>3</v>
      </c>
      <c r="AO1031" s="1" t="s">
        <v>247</v>
      </c>
    </row>
    <row r="1032" spans="1:41" x14ac:dyDescent="0.35">
      <c r="A1032" s="2">
        <v>39608</v>
      </c>
      <c r="B1032" t="s">
        <v>603</v>
      </c>
      <c r="C1032">
        <v>3</v>
      </c>
      <c r="D1032" t="s">
        <v>104</v>
      </c>
      <c r="E1032" t="s">
        <v>36</v>
      </c>
      <c r="F1032">
        <v>3</v>
      </c>
      <c r="G1032">
        <v>8</v>
      </c>
      <c r="H1032">
        <v>1</v>
      </c>
      <c r="I1032">
        <v>2</v>
      </c>
      <c r="J1032">
        <v>4</v>
      </c>
      <c r="K1032" t="s">
        <v>37</v>
      </c>
      <c r="L1032" t="s">
        <v>1116</v>
      </c>
      <c r="M1032" s="1" t="s">
        <v>323</v>
      </c>
      <c r="N1032">
        <v>2.4500000000000002</v>
      </c>
      <c r="O1032" s="3">
        <v>0.156</v>
      </c>
      <c r="P1032" s="3">
        <v>3.1E-2</v>
      </c>
      <c r="Q1032" s="3">
        <v>0.625</v>
      </c>
      <c r="R1032" s="3">
        <v>0.85</v>
      </c>
      <c r="S1032" s="3">
        <v>0.58299999999999996</v>
      </c>
      <c r="T1032" s="1" t="s">
        <v>57</v>
      </c>
      <c r="U1032" s="5">
        <f t="shared" si="200"/>
        <v>0</v>
      </c>
      <c r="V1032" s="5">
        <f t="shared" si="201"/>
        <v>0</v>
      </c>
      <c r="W1032" s="5">
        <f t="shared" si="196"/>
        <v>0</v>
      </c>
      <c r="X1032" s="5">
        <f t="shared" si="197"/>
        <v>0</v>
      </c>
      <c r="Y1032" s="3">
        <v>0.67100000000000004</v>
      </c>
      <c r="Z1032" s="3">
        <v>0.61399999999999999</v>
      </c>
      <c r="AA1032" s="3">
        <v>2.3E-2</v>
      </c>
      <c r="AB1032" s="3">
        <v>0.5</v>
      </c>
      <c r="AC1032" s="3">
        <v>0.75</v>
      </c>
      <c r="AD1032" s="1" t="s">
        <v>267</v>
      </c>
      <c r="AE1032" s="5">
        <f t="shared" si="198"/>
        <v>6</v>
      </c>
      <c r="AF1032" s="5">
        <f t="shared" si="199"/>
        <v>10</v>
      </c>
      <c r="AG1032">
        <v>76</v>
      </c>
      <c r="AH1032">
        <v>5</v>
      </c>
      <c r="AI1032">
        <v>1</v>
      </c>
      <c r="AJ1032">
        <v>32</v>
      </c>
      <c r="AK1032">
        <f t="shared" si="202"/>
        <v>44</v>
      </c>
      <c r="AL1032">
        <v>20</v>
      </c>
      <c r="AM1032">
        <v>12</v>
      </c>
      <c r="AN1032">
        <v>1</v>
      </c>
      <c r="AO1032" s="1" t="s">
        <v>873</v>
      </c>
    </row>
    <row r="1033" spans="1:41" x14ac:dyDescent="0.35">
      <c r="A1033" s="2">
        <v>39608</v>
      </c>
      <c r="B1033" t="s">
        <v>603</v>
      </c>
      <c r="C1033">
        <v>3</v>
      </c>
      <c r="D1033" t="s">
        <v>104</v>
      </c>
      <c r="E1033" t="s">
        <v>43</v>
      </c>
      <c r="F1033">
        <v>3</v>
      </c>
      <c r="G1033">
        <v>30</v>
      </c>
      <c r="H1033">
        <v>1</v>
      </c>
      <c r="I1033">
        <v>2</v>
      </c>
      <c r="J1033">
        <v>11</v>
      </c>
      <c r="K1033" t="s">
        <v>37</v>
      </c>
      <c r="L1033" t="s">
        <v>997</v>
      </c>
      <c r="M1033" s="1" t="s">
        <v>161</v>
      </c>
      <c r="N1033">
        <v>1.4</v>
      </c>
      <c r="O1033" s="3">
        <v>0.21</v>
      </c>
      <c r="P1033" s="3">
        <v>3.2000000000000001E-2</v>
      </c>
      <c r="Q1033" s="3">
        <v>0.77400000000000002</v>
      </c>
      <c r="R1033" s="3">
        <v>0.70799999999999996</v>
      </c>
      <c r="S1033" s="3">
        <v>0.5</v>
      </c>
      <c r="T1033" s="1" t="s">
        <v>179</v>
      </c>
      <c r="U1033" s="5">
        <f t="shared" si="200"/>
        <v>3</v>
      </c>
      <c r="V1033" s="5">
        <f t="shared" si="201"/>
        <v>3</v>
      </c>
      <c r="W1033" s="5">
        <f t="shared" si="196"/>
        <v>3</v>
      </c>
      <c r="X1033" s="5">
        <f t="shared" si="197"/>
        <v>3</v>
      </c>
      <c r="Y1033" s="3">
        <v>0.57099999999999995</v>
      </c>
      <c r="Z1033" s="3">
        <v>0.47399999999999998</v>
      </c>
      <c r="AA1033" s="3">
        <v>7.0000000000000007E-2</v>
      </c>
      <c r="AB1033" s="3">
        <v>0.33300000000000002</v>
      </c>
      <c r="AC1033" s="3">
        <v>0.66700000000000004</v>
      </c>
      <c r="AD1033" s="1" t="s">
        <v>136</v>
      </c>
      <c r="AE1033" s="5">
        <f t="shared" si="198"/>
        <v>4</v>
      </c>
      <c r="AF1033" s="5">
        <f t="shared" si="199"/>
        <v>6</v>
      </c>
      <c r="AG1033">
        <v>119</v>
      </c>
      <c r="AH1033">
        <v>13</v>
      </c>
      <c r="AI1033">
        <v>2</v>
      </c>
      <c r="AJ1033">
        <v>62</v>
      </c>
      <c r="AK1033">
        <f t="shared" si="202"/>
        <v>57</v>
      </c>
      <c r="AL1033">
        <v>48</v>
      </c>
      <c r="AM1033">
        <v>14</v>
      </c>
      <c r="AN1033">
        <v>4</v>
      </c>
      <c r="AO1033" s="1" t="s">
        <v>223</v>
      </c>
    </row>
    <row r="1034" spans="1:41" x14ac:dyDescent="0.35">
      <c r="A1034" s="2">
        <v>39608</v>
      </c>
      <c r="B1034" t="s">
        <v>603</v>
      </c>
      <c r="C1034">
        <v>3</v>
      </c>
      <c r="D1034" t="s">
        <v>104</v>
      </c>
      <c r="E1034" t="s">
        <v>49</v>
      </c>
      <c r="F1034">
        <v>3</v>
      </c>
      <c r="G1034">
        <v>39</v>
      </c>
      <c r="H1034">
        <v>1</v>
      </c>
      <c r="I1034">
        <v>2</v>
      </c>
      <c r="J1034">
        <v>13</v>
      </c>
      <c r="K1034" t="s">
        <v>37</v>
      </c>
      <c r="L1034" t="s">
        <v>995</v>
      </c>
      <c r="M1034" s="1" t="s">
        <v>1020</v>
      </c>
      <c r="N1034">
        <v>1.19</v>
      </c>
      <c r="O1034" s="3">
        <v>0.17199999999999999</v>
      </c>
      <c r="P1034" s="3">
        <v>4.5999999999999999E-2</v>
      </c>
      <c r="Q1034" s="3">
        <v>0.69</v>
      </c>
      <c r="R1034" s="3">
        <v>0.78300000000000003</v>
      </c>
      <c r="S1034" s="3">
        <v>0.37</v>
      </c>
      <c r="T1034" s="1" t="s">
        <v>80</v>
      </c>
      <c r="U1034" s="5">
        <f t="shared" si="200"/>
        <v>5</v>
      </c>
      <c r="V1034" s="5">
        <f t="shared" si="201"/>
        <v>8</v>
      </c>
      <c r="W1034" s="5">
        <f t="shared" si="196"/>
        <v>5</v>
      </c>
      <c r="X1034" s="5">
        <f t="shared" si="197"/>
        <v>8</v>
      </c>
      <c r="Y1034" s="3">
        <v>0.54400000000000004</v>
      </c>
      <c r="Z1034" s="3">
        <v>0.41099999999999998</v>
      </c>
      <c r="AA1034" s="3">
        <v>0.11</v>
      </c>
      <c r="AB1034" s="3">
        <v>0.35299999999999998</v>
      </c>
      <c r="AC1034" s="3">
        <v>0.54500000000000004</v>
      </c>
      <c r="AD1034" s="1" t="s">
        <v>186</v>
      </c>
      <c r="AE1034" s="5">
        <f t="shared" si="198"/>
        <v>4</v>
      </c>
      <c r="AF1034" s="5">
        <f t="shared" si="199"/>
        <v>7</v>
      </c>
      <c r="AG1034">
        <v>160</v>
      </c>
      <c r="AH1034">
        <v>15</v>
      </c>
      <c r="AI1034">
        <v>4</v>
      </c>
      <c r="AJ1034">
        <v>87</v>
      </c>
      <c r="AK1034">
        <f t="shared" si="202"/>
        <v>73</v>
      </c>
      <c r="AL1034">
        <v>60</v>
      </c>
      <c r="AM1034">
        <v>27</v>
      </c>
      <c r="AN1034">
        <v>8</v>
      </c>
      <c r="AO1034" s="1" t="s">
        <v>59</v>
      </c>
    </row>
    <row r="1035" spans="1:41" x14ac:dyDescent="0.35">
      <c r="A1035" s="2">
        <v>39608</v>
      </c>
      <c r="B1035" t="s">
        <v>603</v>
      </c>
      <c r="C1035">
        <v>3</v>
      </c>
      <c r="D1035" t="s">
        <v>104</v>
      </c>
      <c r="E1035" t="s">
        <v>54</v>
      </c>
      <c r="F1035">
        <v>3</v>
      </c>
      <c r="G1035">
        <v>112</v>
      </c>
      <c r="H1035">
        <v>1</v>
      </c>
      <c r="I1035">
        <v>2</v>
      </c>
      <c r="K1035" t="s">
        <v>37</v>
      </c>
      <c r="L1035" t="s">
        <v>1251</v>
      </c>
      <c r="M1035" s="1" t="s">
        <v>1252</v>
      </c>
      <c r="N1035">
        <v>1.42</v>
      </c>
      <c r="O1035" s="3">
        <v>4.8000000000000001E-2</v>
      </c>
      <c r="P1035" s="3">
        <v>1.6E-2</v>
      </c>
      <c r="Q1035" s="3">
        <v>0.66100000000000003</v>
      </c>
      <c r="R1035" s="3">
        <v>0.68300000000000005</v>
      </c>
      <c r="S1035" s="3">
        <v>0.76200000000000001</v>
      </c>
      <c r="T1035" s="1" t="s">
        <v>70</v>
      </c>
      <c r="U1035" s="5">
        <f t="shared" si="200"/>
        <v>1</v>
      </c>
      <c r="V1035" s="5">
        <f t="shared" si="201"/>
        <v>2</v>
      </c>
      <c r="W1035" s="5">
        <f t="shared" si="196"/>
        <v>1</v>
      </c>
      <c r="X1035" s="5">
        <f t="shared" si="197"/>
        <v>2</v>
      </c>
      <c r="Y1035" s="3">
        <v>0.55400000000000005</v>
      </c>
      <c r="Z1035" s="3">
        <v>0.41199999999999998</v>
      </c>
      <c r="AA1035" s="3">
        <v>4.3999999999999997E-2</v>
      </c>
      <c r="AB1035" s="3">
        <v>0.33300000000000002</v>
      </c>
      <c r="AC1035" s="3">
        <v>0.48599999999999999</v>
      </c>
      <c r="AD1035" s="1" t="s">
        <v>89</v>
      </c>
      <c r="AE1035" s="5">
        <f t="shared" si="198"/>
        <v>3</v>
      </c>
      <c r="AF1035" s="5">
        <f t="shared" si="199"/>
        <v>7</v>
      </c>
      <c r="AG1035">
        <v>130</v>
      </c>
      <c r="AH1035">
        <v>3</v>
      </c>
      <c r="AI1035">
        <v>1</v>
      </c>
      <c r="AJ1035">
        <v>62</v>
      </c>
      <c r="AK1035">
        <f t="shared" si="202"/>
        <v>68</v>
      </c>
      <c r="AL1035">
        <v>41</v>
      </c>
      <c r="AM1035">
        <v>21</v>
      </c>
      <c r="AN1035">
        <v>3</v>
      </c>
      <c r="AO1035" s="1" t="s">
        <v>921</v>
      </c>
    </row>
    <row r="1036" spans="1:41" x14ac:dyDescent="0.35">
      <c r="A1036" s="2">
        <v>39593</v>
      </c>
      <c r="B1036" t="s">
        <v>138</v>
      </c>
      <c r="C1036">
        <v>5</v>
      </c>
      <c r="D1036" t="s">
        <v>139</v>
      </c>
      <c r="E1036" t="s">
        <v>36</v>
      </c>
      <c r="F1036">
        <v>3</v>
      </c>
      <c r="G1036">
        <v>2</v>
      </c>
      <c r="H1036">
        <v>0</v>
      </c>
      <c r="I1036">
        <v>3</v>
      </c>
      <c r="J1036">
        <v>2</v>
      </c>
      <c r="K1036" t="s">
        <v>140</v>
      </c>
      <c r="L1036" t="s">
        <v>37</v>
      </c>
      <c r="M1036" s="1" t="s">
        <v>1253</v>
      </c>
      <c r="N1036">
        <v>0.78</v>
      </c>
      <c r="O1036" s="3">
        <v>0.02</v>
      </c>
      <c r="P1036" s="3">
        <v>0.01</v>
      </c>
      <c r="Q1036" s="3">
        <v>0.54</v>
      </c>
      <c r="R1036" s="3">
        <v>0.57399999999999995</v>
      </c>
      <c r="S1036" s="3">
        <v>0.58699999999999997</v>
      </c>
      <c r="T1036" s="1" t="s">
        <v>334</v>
      </c>
      <c r="U1036" s="5">
        <f t="shared" si="200"/>
        <v>9</v>
      </c>
      <c r="V1036" s="5">
        <f t="shared" si="201"/>
        <v>14</v>
      </c>
      <c r="W1036" s="5">
        <f t="shared" si="196"/>
        <v>9</v>
      </c>
      <c r="X1036" s="5">
        <f t="shared" si="197"/>
        <v>14</v>
      </c>
      <c r="Y1036" s="3">
        <v>0.45500000000000002</v>
      </c>
      <c r="Z1036" s="3">
        <v>0.32700000000000001</v>
      </c>
      <c r="AA1036" s="3">
        <v>0</v>
      </c>
      <c r="AB1036" s="3">
        <v>0.33800000000000002</v>
      </c>
      <c r="AC1036" s="3">
        <v>0.29599999999999999</v>
      </c>
      <c r="AD1036" s="1" t="s">
        <v>41</v>
      </c>
      <c r="AE1036" s="5">
        <f t="shared" si="198"/>
        <v>2</v>
      </c>
      <c r="AF1036" s="5">
        <f t="shared" si="199"/>
        <v>6</v>
      </c>
      <c r="AG1036">
        <v>198</v>
      </c>
      <c r="AH1036">
        <v>2</v>
      </c>
      <c r="AI1036">
        <v>1</v>
      </c>
      <c r="AJ1036">
        <v>100</v>
      </c>
      <c r="AK1036">
        <f t="shared" si="202"/>
        <v>98</v>
      </c>
      <c r="AL1036">
        <v>54</v>
      </c>
      <c r="AM1036">
        <v>46</v>
      </c>
      <c r="AN1036">
        <v>0</v>
      </c>
      <c r="AO1036" s="1" t="s">
        <v>329</v>
      </c>
    </row>
    <row r="1037" spans="1:41" x14ac:dyDescent="0.35">
      <c r="A1037" s="2">
        <v>39593</v>
      </c>
      <c r="B1037" t="s">
        <v>138</v>
      </c>
      <c r="C1037">
        <v>5</v>
      </c>
      <c r="D1037" t="s">
        <v>139</v>
      </c>
      <c r="E1037" t="s">
        <v>43</v>
      </c>
      <c r="F1037">
        <v>3</v>
      </c>
      <c r="G1037">
        <v>80</v>
      </c>
      <c r="H1037">
        <v>1</v>
      </c>
      <c r="I1037">
        <v>3</v>
      </c>
      <c r="K1037" t="s">
        <v>37</v>
      </c>
      <c r="L1037" t="s">
        <v>649</v>
      </c>
      <c r="M1037" s="1" t="s">
        <v>1254</v>
      </c>
      <c r="N1037">
        <v>1.18</v>
      </c>
      <c r="O1037" s="3">
        <v>4.8000000000000001E-2</v>
      </c>
      <c r="P1037" s="3">
        <v>8.0000000000000002E-3</v>
      </c>
      <c r="Q1037" s="3">
        <v>0.65600000000000003</v>
      </c>
      <c r="R1037" s="3">
        <v>0.70699999999999996</v>
      </c>
      <c r="S1037" s="3">
        <v>0.55800000000000005</v>
      </c>
      <c r="T1037" s="1" t="s">
        <v>136</v>
      </c>
      <c r="U1037" s="5">
        <f t="shared" si="200"/>
        <v>4</v>
      </c>
      <c r="V1037" s="5">
        <f t="shared" si="201"/>
        <v>6</v>
      </c>
      <c r="W1037" s="5">
        <f t="shared" si="196"/>
        <v>4</v>
      </c>
      <c r="X1037" s="5">
        <f t="shared" si="197"/>
        <v>6</v>
      </c>
      <c r="Y1037" s="3">
        <v>0.52500000000000002</v>
      </c>
      <c r="Z1037" s="3">
        <v>0.40600000000000003</v>
      </c>
      <c r="AA1037" s="3">
        <v>8.6999999999999994E-2</v>
      </c>
      <c r="AB1037" s="3">
        <v>0.318</v>
      </c>
      <c r="AC1037" s="3">
        <v>0.54700000000000004</v>
      </c>
      <c r="AD1037" s="1" t="s">
        <v>753</v>
      </c>
      <c r="AE1037" s="5">
        <f t="shared" si="198"/>
        <v>4</v>
      </c>
      <c r="AF1037" s="5">
        <f t="shared" si="199"/>
        <v>16</v>
      </c>
      <c r="AG1037">
        <v>263</v>
      </c>
      <c r="AH1037">
        <v>6</v>
      </c>
      <c r="AI1037">
        <v>1</v>
      </c>
      <c r="AJ1037">
        <v>125</v>
      </c>
      <c r="AK1037">
        <f t="shared" si="202"/>
        <v>138</v>
      </c>
      <c r="AL1037">
        <v>82</v>
      </c>
      <c r="AM1037">
        <v>43</v>
      </c>
      <c r="AN1037">
        <v>12</v>
      </c>
      <c r="AO1037" s="1" t="s">
        <v>1068</v>
      </c>
    </row>
    <row r="1038" spans="1:41" x14ac:dyDescent="0.35">
      <c r="A1038" s="2">
        <v>39593</v>
      </c>
      <c r="B1038" t="s">
        <v>138</v>
      </c>
      <c r="C1038">
        <v>5</v>
      </c>
      <c r="D1038" t="s">
        <v>139</v>
      </c>
      <c r="E1038" t="s">
        <v>49</v>
      </c>
      <c r="F1038">
        <v>3</v>
      </c>
      <c r="G1038">
        <v>19</v>
      </c>
      <c r="H1038">
        <v>1</v>
      </c>
      <c r="I1038">
        <v>3</v>
      </c>
      <c r="J1038">
        <v>18</v>
      </c>
      <c r="K1038" t="s">
        <v>37</v>
      </c>
      <c r="L1038" t="s">
        <v>848</v>
      </c>
      <c r="M1038" s="1" t="s">
        <v>1255</v>
      </c>
      <c r="N1038">
        <v>1.59</v>
      </c>
      <c r="O1038" s="3">
        <v>0.182</v>
      </c>
      <c r="P1038" s="3">
        <v>1.2999999999999999E-2</v>
      </c>
      <c r="Q1038" s="3">
        <v>0.70099999999999996</v>
      </c>
      <c r="R1038" s="3">
        <v>0.83299999999999996</v>
      </c>
      <c r="S1038" s="3">
        <v>0.47799999999999998</v>
      </c>
      <c r="T1038" s="1" t="s">
        <v>398</v>
      </c>
      <c r="U1038" s="5">
        <f t="shared" si="200"/>
        <v>7</v>
      </c>
      <c r="V1038" s="5">
        <f t="shared" si="201"/>
        <v>8</v>
      </c>
      <c r="W1038" s="5">
        <f t="shared" si="196"/>
        <v>7</v>
      </c>
      <c r="X1038" s="5">
        <f t="shared" si="197"/>
        <v>8</v>
      </c>
      <c r="Y1038" s="3">
        <v>0.55300000000000005</v>
      </c>
      <c r="Z1038" s="3">
        <v>0.432</v>
      </c>
      <c r="AA1038" s="3">
        <v>7.1999999999999995E-2</v>
      </c>
      <c r="AB1038" s="3">
        <v>0.28599999999999998</v>
      </c>
      <c r="AC1038" s="3">
        <v>0.625</v>
      </c>
      <c r="AD1038" s="1" t="s">
        <v>288</v>
      </c>
      <c r="AE1038" s="5">
        <f t="shared" si="198"/>
        <v>5</v>
      </c>
      <c r="AF1038" s="5">
        <f t="shared" si="199"/>
        <v>12</v>
      </c>
      <c r="AG1038">
        <v>188</v>
      </c>
      <c r="AH1038">
        <v>14</v>
      </c>
      <c r="AI1038">
        <v>1</v>
      </c>
      <c r="AJ1038">
        <v>77</v>
      </c>
      <c r="AK1038">
        <f t="shared" si="202"/>
        <v>111</v>
      </c>
      <c r="AL1038">
        <v>54</v>
      </c>
      <c r="AM1038">
        <v>23</v>
      </c>
      <c r="AN1038">
        <v>8</v>
      </c>
      <c r="AO1038" s="1" t="s">
        <v>525</v>
      </c>
    </row>
    <row r="1039" spans="1:41" x14ac:dyDescent="0.35">
      <c r="A1039" s="2">
        <v>39593</v>
      </c>
      <c r="B1039" t="s">
        <v>138</v>
      </c>
      <c r="C1039">
        <v>5</v>
      </c>
      <c r="D1039" t="s">
        <v>139</v>
      </c>
      <c r="E1039" t="s">
        <v>54</v>
      </c>
      <c r="F1039">
        <v>3</v>
      </c>
      <c r="G1039">
        <v>106</v>
      </c>
      <c r="H1039">
        <v>1</v>
      </c>
      <c r="I1039">
        <v>3</v>
      </c>
      <c r="J1039" t="s">
        <v>174</v>
      </c>
      <c r="K1039" t="s">
        <v>37</v>
      </c>
      <c r="L1039" t="s">
        <v>1256</v>
      </c>
      <c r="M1039" s="1" t="s">
        <v>1257</v>
      </c>
      <c r="N1039">
        <v>1.48</v>
      </c>
      <c r="O1039" s="3">
        <v>0.11799999999999999</v>
      </c>
      <c r="P1039" s="3">
        <v>0</v>
      </c>
      <c r="Q1039" s="3">
        <v>0.69399999999999995</v>
      </c>
      <c r="R1039" s="3">
        <v>0.71199999999999997</v>
      </c>
      <c r="S1039" s="3">
        <v>0.57699999999999996</v>
      </c>
      <c r="T1039" s="1" t="s">
        <v>222</v>
      </c>
      <c r="U1039" s="5">
        <f t="shared" si="200"/>
        <v>3</v>
      </c>
      <c r="V1039" s="5">
        <f t="shared" si="201"/>
        <v>6</v>
      </c>
      <c r="W1039" s="5">
        <f t="shared" si="196"/>
        <v>3</v>
      </c>
      <c r="X1039" s="5">
        <f t="shared" si="197"/>
        <v>6</v>
      </c>
      <c r="Y1039" s="3">
        <v>0.56399999999999995</v>
      </c>
      <c r="Z1039" s="3">
        <v>0.48699999999999999</v>
      </c>
      <c r="AA1039" s="3">
        <v>8.4000000000000005E-2</v>
      </c>
      <c r="AB1039" s="3">
        <v>0.40300000000000002</v>
      </c>
      <c r="AC1039" s="3">
        <v>0.57899999999999996</v>
      </c>
      <c r="AD1039" s="1" t="s">
        <v>433</v>
      </c>
      <c r="AE1039" s="5">
        <f t="shared" si="198"/>
        <v>7</v>
      </c>
      <c r="AF1039" s="5">
        <f t="shared" si="199"/>
        <v>12</v>
      </c>
      <c r="AG1039">
        <v>204</v>
      </c>
      <c r="AH1039">
        <v>10</v>
      </c>
      <c r="AI1039">
        <v>0</v>
      </c>
      <c r="AJ1039">
        <v>85</v>
      </c>
      <c r="AK1039">
        <f t="shared" si="202"/>
        <v>119</v>
      </c>
      <c r="AL1039">
        <v>59</v>
      </c>
      <c r="AM1039">
        <v>26</v>
      </c>
      <c r="AN1039">
        <v>10</v>
      </c>
      <c r="AO1039" s="1" t="s">
        <v>240</v>
      </c>
    </row>
    <row r="1040" spans="1:41" x14ac:dyDescent="0.35">
      <c r="A1040" s="2">
        <v>39593</v>
      </c>
      <c r="B1040" t="s">
        <v>138</v>
      </c>
      <c r="C1040">
        <v>5</v>
      </c>
      <c r="D1040" t="s">
        <v>139</v>
      </c>
      <c r="E1040" t="s">
        <v>128</v>
      </c>
      <c r="F1040">
        <v>3</v>
      </c>
      <c r="G1040">
        <v>264</v>
      </c>
      <c r="H1040">
        <v>1</v>
      </c>
      <c r="I1040">
        <v>3</v>
      </c>
      <c r="J1040" t="s">
        <v>203</v>
      </c>
      <c r="K1040" t="s">
        <v>37</v>
      </c>
      <c r="L1040" t="s">
        <v>1258</v>
      </c>
      <c r="M1040" s="1" t="s">
        <v>1259</v>
      </c>
      <c r="N1040">
        <v>2.14</v>
      </c>
      <c r="O1040" s="3">
        <v>4.3999999999999997E-2</v>
      </c>
      <c r="P1040" s="3">
        <v>2.9000000000000001E-2</v>
      </c>
      <c r="Q1040" s="3">
        <v>0.66200000000000003</v>
      </c>
      <c r="R1040" s="3">
        <v>0.8</v>
      </c>
      <c r="S1040" s="3">
        <v>0.65200000000000002</v>
      </c>
      <c r="T1040" s="1" t="s">
        <v>57</v>
      </c>
      <c r="U1040" s="5">
        <f t="shared" si="200"/>
        <v>0</v>
      </c>
      <c r="V1040" s="5">
        <f t="shared" si="201"/>
        <v>0</v>
      </c>
      <c r="W1040" s="5">
        <f t="shared" si="196"/>
        <v>0</v>
      </c>
      <c r="X1040" s="5">
        <f t="shared" si="197"/>
        <v>0</v>
      </c>
      <c r="Y1040" s="3">
        <v>0.64200000000000002</v>
      </c>
      <c r="Z1040" s="3">
        <v>0.53600000000000003</v>
      </c>
      <c r="AA1040" s="3">
        <v>8.6999999999999994E-2</v>
      </c>
      <c r="AB1040" s="3">
        <v>0.435</v>
      </c>
      <c r="AC1040" s="3">
        <v>0.73899999999999999</v>
      </c>
      <c r="AD1040" s="1" t="s">
        <v>267</v>
      </c>
      <c r="AE1040" s="5">
        <f t="shared" si="198"/>
        <v>6</v>
      </c>
      <c r="AF1040" s="5">
        <f t="shared" si="199"/>
        <v>10</v>
      </c>
      <c r="AG1040">
        <v>137</v>
      </c>
      <c r="AH1040">
        <v>3</v>
      </c>
      <c r="AI1040">
        <v>2</v>
      </c>
      <c r="AJ1040">
        <v>68</v>
      </c>
      <c r="AK1040">
        <f t="shared" si="202"/>
        <v>69</v>
      </c>
      <c r="AL1040">
        <v>45</v>
      </c>
      <c r="AM1040">
        <v>23</v>
      </c>
      <c r="AN1040">
        <v>6</v>
      </c>
      <c r="AO1040" s="1" t="s">
        <v>558</v>
      </c>
    </row>
    <row r="1041" spans="1:41" x14ac:dyDescent="0.35">
      <c r="A1041" s="2">
        <v>39593</v>
      </c>
      <c r="B1041" t="s">
        <v>138</v>
      </c>
      <c r="C1041">
        <v>5</v>
      </c>
      <c r="D1041" t="s">
        <v>139</v>
      </c>
      <c r="E1041" t="s">
        <v>133</v>
      </c>
      <c r="F1041">
        <v>3</v>
      </c>
      <c r="G1041">
        <v>64</v>
      </c>
      <c r="H1041">
        <v>1</v>
      </c>
      <c r="I1041">
        <v>3</v>
      </c>
      <c r="K1041" t="s">
        <v>37</v>
      </c>
      <c r="L1041" t="s">
        <v>1260</v>
      </c>
      <c r="M1041" s="1" t="s">
        <v>1261</v>
      </c>
      <c r="N1041">
        <v>1.1499999999999999</v>
      </c>
      <c r="O1041" s="3">
        <v>4.4999999999999998E-2</v>
      </c>
      <c r="P1041" s="3">
        <v>2.7E-2</v>
      </c>
      <c r="Q1041" s="3">
        <v>0.67</v>
      </c>
      <c r="R1041" s="3">
        <v>0.66700000000000004</v>
      </c>
      <c r="S1041" s="3">
        <v>0.59499999999999997</v>
      </c>
      <c r="T1041" s="1" t="s">
        <v>89</v>
      </c>
      <c r="U1041" s="5">
        <f t="shared" si="200"/>
        <v>3</v>
      </c>
      <c r="V1041" s="5">
        <f t="shared" si="201"/>
        <v>7</v>
      </c>
      <c r="W1041" s="5">
        <f t="shared" si="196"/>
        <v>3</v>
      </c>
      <c r="X1041" s="5">
        <f t="shared" si="197"/>
        <v>7</v>
      </c>
      <c r="Y1041" s="3">
        <v>0.53300000000000003</v>
      </c>
      <c r="Z1041" s="3">
        <v>0.41</v>
      </c>
      <c r="AA1041" s="3">
        <v>0.03</v>
      </c>
      <c r="AB1041" s="3">
        <v>0.34799999999999998</v>
      </c>
      <c r="AC1041" s="3">
        <v>0.46300000000000002</v>
      </c>
      <c r="AD1041" s="1" t="s">
        <v>433</v>
      </c>
      <c r="AE1041" s="5">
        <f t="shared" si="198"/>
        <v>7</v>
      </c>
      <c r="AF1041" s="5">
        <f t="shared" si="199"/>
        <v>12</v>
      </c>
      <c r="AG1041">
        <v>212</v>
      </c>
      <c r="AH1041">
        <v>5</v>
      </c>
      <c r="AI1041">
        <v>3</v>
      </c>
      <c r="AJ1041">
        <v>112</v>
      </c>
      <c r="AK1041">
        <f t="shared" si="202"/>
        <v>100</v>
      </c>
      <c r="AL1041">
        <v>75</v>
      </c>
      <c r="AM1041">
        <v>37</v>
      </c>
      <c r="AN1041">
        <v>3</v>
      </c>
      <c r="AO1041" s="1" t="s">
        <v>531</v>
      </c>
    </row>
    <row r="1042" spans="1:41" x14ac:dyDescent="0.35">
      <c r="A1042" s="2">
        <v>39579</v>
      </c>
      <c r="B1042" t="s">
        <v>1262</v>
      </c>
      <c r="C1042">
        <v>3</v>
      </c>
      <c r="D1042" t="s">
        <v>139</v>
      </c>
      <c r="E1042" t="s">
        <v>36</v>
      </c>
      <c r="F1042">
        <v>3</v>
      </c>
      <c r="G1042">
        <v>2</v>
      </c>
      <c r="H1042">
        <v>0</v>
      </c>
      <c r="I1042">
        <v>3</v>
      </c>
      <c r="J1042">
        <v>2</v>
      </c>
      <c r="K1042" t="s">
        <v>140</v>
      </c>
      <c r="L1042" t="s">
        <v>37</v>
      </c>
      <c r="M1042" s="1" t="s">
        <v>910</v>
      </c>
      <c r="N1042">
        <v>0.96</v>
      </c>
      <c r="O1042" s="3">
        <v>0</v>
      </c>
      <c r="P1042" s="3">
        <v>0</v>
      </c>
      <c r="Q1042" s="3">
        <v>0.64500000000000002</v>
      </c>
      <c r="R1042" s="3">
        <v>0.58299999999999996</v>
      </c>
      <c r="S1042" s="3">
        <v>0.45500000000000002</v>
      </c>
      <c r="T1042" s="1" t="s">
        <v>154</v>
      </c>
      <c r="U1042" s="5">
        <f t="shared" si="200"/>
        <v>4</v>
      </c>
      <c r="V1042" s="5">
        <f t="shared" si="201"/>
        <v>9</v>
      </c>
      <c r="W1042" s="5">
        <f t="shared" si="196"/>
        <v>4</v>
      </c>
      <c r="X1042" s="5">
        <f t="shared" si="197"/>
        <v>9</v>
      </c>
      <c r="Y1042" s="3">
        <v>0.48799999999999999</v>
      </c>
      <c r="Z1042" s="3">
        <v>0.44500000000000001</v>
      </c>
      <c r="AA1042" s="3">
        <v>2.7E-2</v>
      </c>
      <c r="AB1042" s="3">
        <v>0.42699999999999999</v>
      </c>
      <c r="AC1042" s="3">
        <v>0.5</v>
      </c>
      <c r="AD1042" s="1" t="s">
        <v>596</v>
      </c>
      <c r="AE1042" s="5">
        <f t="shared" si="198"/>
        <v>4</v>
      </c>
      <c r="AF1042" s="5">
        <f t="shared" si="199"/>
        <v>19</v>
      </c>
      <c r="AG1042">
        <v>203</v>
      </c>
      <c r="AH1042">
        <v>0</v>
      </c>
      <c r="AI1042">
        <v>0</v>
      </c>
      <c r="AJ1042">
        <v>93</v>
      </c>
      <c r="AK1042">
        <f t="shared" si="202"/>
        <v>110</v>
      </c>
      <c r="AL1042">
        <v>60</v>
      </c>
      <c r="AM1042">
        <v>33</v>
      </c>
      <c r="AN1042">
        <v>3</v>
      </c>
      <c r="AO1042" s="1" t="s">
        <v>726</v>
      </c>
    </row>
    <row r="1043" spans="1:41" x14ac:dyDescent="0.35">
      <c r="A1043" s="2">
        <v>39579</v>
      </c>
      <c r="B1043" t="s">
        <v>1262</v>
      </c>
      <c r="C1043">
        <v>3</v>
      </c>
      <c r="D1043" t="s">
        <v>139</v>
      </c>
      <c r="E1043" t="s">
        <v>43</v>
      </c>
      <c r="F1043">
        <v>3</v>
      </c>
      <c r="G1043">
        <v>78</v>
      </c>
      <c r="H1043">
        <v>1</v>
      </c>
      <c r="I1043">
        <v>3</v>
      </c>
      <c r="K1043" t="s">
        <v>37</v>
      </c>
      <c r="L1043" t="s">
        <v>874</v>
      </c>
      <c r="M1043" s="1" t="s">
        <v>771</v>
      </c>
      <c r="N1043">
        <v>1.48</v>
      </c>
      <c r="O1043" s="3">
        <v>6.5000000000000002E-2</v>
      </c>
      <c r="P1043" s="3">
        <v>0</v>
      </c>
      <c r="Q1043" s="3">
        <v>0.77400000000000002</v>
      </c>
      <c r="R1043" s="3">
        <v>0.68799999999999994</v>
      </c>
      <c r="S1043" s="3">
        <v>0.57099999999999995</v>
      </c>
      <c r="T1043" s="1" t="s">
        <v>122</v>
      </c>
      <c r="U1043" s="5">
        <f t="shared" si="200"/>
        <v>3</v>
      </c>
      <c r="V1043" s="5">
        <f t="shared" si="201"/>
        <v>4</v>
      </c>
      <c r="W1043" s="5">
        <f t="shared" si="196"/>
        <v>3</v>
      </c>
      <c r="X1043" s="5">
        <f t="shared" si="197"/>
        <v>4</v>
      </c>
      <c r="Y1043" s="3">
        <v>0.58499999999999996</v>
      </c>
      <c r="Z1043" s="3">
        <v>0.5</v>
      </c>
      <c r="AA1043" s="3">
        <v>0</v>
      </c>
      <c r="AB1043" s="3">
        <v>0.45900000000000002</v>
      </c>
      <c r="AC1043" s="3">
        <v>0.57899999999999996</v>
      </c>
      <c r="AD1043" s="1" t="s">
        <v>186</v>
      </c>
      <c r="AE1043" s="5">
        <f t="shared" si="198"/>
        <v>4</v>
      </c>
      <c r="AF1043" s="5">
        <f t="shared" si="199"/>
        <v>7</v>
      </c>
      <c r="AG1043">
        <v>118</v>
      </c>
      <c r="AH1043">
        <v>4</v>
      </c>
      <c r="AI1043">
        <v>0</v>
      </c>
      <c r="AJ1043">
        <v>62</v>
      </c>
      <c r="AK1043">
        <f t="shared" si="202"/>
        <v>56</v>
      </c>
      <c r="AL1043">
        <v>48</v>
      </c>
      <c r="AM1043">
        <v>14</v>
      </c>
      <c r="AN1043">
        <v>0</v>
      </c>
      <c r="AO1043" s="1" t="s">
        <v>426</v>
      </c>
    </row>
    <row r="1044" spans="1:41" x14ac:dyDescent="0.35">
      <c r="A1044" s="2">
        <v>39579</v>
      </c>
      <c r="B1044" t="s">
        <v>1262</v>
      </c>
      <c r="C1044">
        <v>3</v>
      </c>
      <c r="D1044" t="s">
        <v>139</v>
      </c>
      <c r="E1044" t="s">
        <v>49</v>
      </c>
      <c r="F1044">
        <v>3</v>
      </c>
      <c r="G1044">
        <v>24</v>
      </c>
      <c r="H1044">
        <v>1</v>
      </c>
      <c r="I1044">
        <v>3</v>
      </c>
      <c r="K1044" t="s">
        <v>37</v>
      </c>
      <c r="L1044" t="s">
        <v>837</v>
      </c>
      <c r="M1044" s="1" t="s">
        <v>905</v>
      </c>
      <c r="N1044">
        <v>1.17</v>
      </c>
      <c r="O1044" s="3">
        <v>5.0999999999999997E-2</v>
      </c>
      <c r="P1044" s="3">
        <v>2.5999999999999999E-2</v>
      </c>
      <c r="Q1044" s="3">
        <v>0.69199999999999995</v>
      </c>
      <c r="R1044" s="3">
        <v>0.72199999999999998</v>
      </c>
      <c r="S1044" s="3">
        <v>0.58299999999999996</v>
      </c>
      <c r="T1044" s="1" t="s">
        <v>122</v>
      </c>
      <c r="U1044" s="5">
        <f t="shared" si="200"/>
        <v>3</v>
      </c>
      <c r="V1044" s="5">
        <f t="shared" si="201"/>
        <v>4</v>
      </c>
      <c r="W1044" s="5">
        <f t="shared" si="196"/>
        <v>3</v>
      </c>
      <c r="X1044" s="5">
        <f t="shared" si="197"/>
        <v>4</v>
      </c>
      <c r="Y1044" s="3">
        <v>0.54200000000000004</v>
      </c>
      <c r="Z1044" s="3">
        <v>0.375</v>
      </c>
      <c r="AA1044" s="3">
        <v>0.188</v>
      </c>
      <c r="AB1044" s="3">
        <v>0.26800000000000002</v>
      </c>
      <c r="AC1044" s="3">
        <v>0.56499999999999995</v>
      </c>
      <c r="AD1044" s="1" t="s">
        <v>88</v>
      </c>
      <c r="AE1044" s="5">
        <f t="shared" si="198"/>
        <v>2</v>
      </c>
      <c r="AF1044" s="5">
        <f t="shared" si="199"/>
        <v>3</v>
      </c>
      <c r="AG1044">
        <v>142</v>
      </c>
      <c r="AH1044">
        <v>4</v>
      </c>
      <c r="AI1044">
        <v>2</v>
      </c>
      <c r="AJ1044">
        <v>78</v>
      </c>
      <c r="AK1044">
        <f t="shared" si="202"/>
        <v>64</v>
      </c>
      <c r="AL1044">
        <v>54</v>
      </c>
      <c r="AM1044">
        <v>24</v>
      </c>
      <c r="AN1044">
        <v>12</v>
      </c>
      <c r="AO1044" s="1" t="s">
        <v>208</v>
      </c>
    </row>
    <row r="1045" spans="1:41" x14ac:dyDescent="0.35">
      <c r="A1045" s="2">
        <v>39579</v>
      </c>
      <c r="B1045" t="s">
        <v>1262</v>
      </c>
      <c r="C1045">
        <v>3</v>
      </c>
      <c r="D1045" t="s">
        <v>139</v>
      </c>
      <c r="E1045" t="s">
        <v>54</v>
      </c>
      <c r="F1045">
        <v>3</v>
      </c>
      <c r="G1045">
        <v>39</v>
      </c>
      <c r="H1045">
        <v>1</v>
      </c>
      <c r="I1045">
        <v>3</v>
      </c>
      <c r="K1045" t="s">
        <v>37</v>
      </c>
      <c r="L1045" t="s">
        <v>1263</v>
      </c>
      <c r="M1045" s="1" t="s">
        <v>74</v>
      </c>
      <c r="N1045">
        <v>1.79</v>
      </c>
      <c r="O1045" s="3">
        <v>8.6999999999999994E-2</v>
      </c>
      <c r="P1045" s="3">
        <v>4.2999999999999997E-2</v>
      </c>
      <c r="Q1045" s="3">
        <v>0.69599999999999995</v>
      </c>
      <c r="R1045" s="3">
        <v>0.81299999999999994</v>
      </c>
      <c r="S1045" s="3">
        <v>0.42899999999999999</v>
      </c>
      <c r="T1045" s="1" t="s">
        <v>88</v>
      </c>
      <c r="U1045" s="5">
        <f t="shared" si="200"/>
        <v>2</v>
      </c>
      <c r="V1045" s="5">
        <f t="shared" si="201"/>
        <v>3</v>
      </c>
      <c r="W1045" s="5">
        <f t="shared" si="196"/>
        <v>2</v>
      </c>
      <c r="X1045" s="5">
        <f t="shared" si="197"/>
        <v>3</v>
      </c>
      <c r="Y1045" s="3">
        <v>0.61199999999999999</v>
      </c>
      <c r="Z1045" s="3">
        <v>0.54400000000000004</v>
      </c>
      <c r="AA1045" s="3">
        <v>0</v>
      </c>
      <c r="AB1045" s="3">
        <v>0.46899999999999997</v>
      </c>
      <c r="AC1045" s="3">
        <v>0.64</v>
      </c>
      <c r="AD1045" s="1" t="s">
        <v>162</v>
      </c>
      <c r="AE1045" s="5">
        <f t="shared" si="198"/>
        <v>5</v>
      </c>
      <c r="AF1045" s="5">
        <f t="shared" si="199"/>
        <v>7</v>
      </c>
      <c r="AG1045">
        <v>103</v>
      </c>
      <c r="AH1045">
        <v>4</v>
      </c>
      <c r="AI1045">
        <v>2</v>
      </c>
      <c r="AJ1045">
        <v>46</v>
      </c>
      <c r="AK1045">
        <f t="shared" si="202"/>
        <v>57</v>
      </c>
      <c r="AL1045">
        <v>32</v>
      </c>
      <c r="AM1045">
        <v>14</v>
      </c>
      <c r="AN1045">
        <v>0</v>
      </c>
      <c r="AO1045" s="1" t="s">
        <v>235</v>
      </c>
    </row>
    <row r="1046" spans="1:41" x14ac:dyDescent="0.35">
      <c r="A1046" s="2">
        <v>39573</v>
      </c>
      <c r="B1046" t="s">
        <v>150</v>
      </c>
      <c r="C1046">
        <v>3</v>
      </c>
      <c r="D1046" t="s">
        <v>139</v>
      </c>
      <c r="E1046" t="s">
        <v>61</v>
      </c>
      <c r="F1046">
        <v>3</v>
      </c>
      <c r="G1046">
        <v>24</v>
      </c>
      <c r="H1046">
        <v>1</v>
      </c>
      <c r="I1046">
        <v>3</v>
      </c>
      <c r="K1046" t="s">
        <v>37</v>
      </c>
      <c r="L1046" t="s">
        <v>160</v>
      </c>
      <c r="M1046" s="1" t="s">
        <v>188</v>
      </c>
      <c r="N1046">
        <v>1.63</v>
      </c>
      <c r="O1046" s="3">
        <v>0</v>
      </c>
      <c r="P1046" s="3">
        <v>1.4E-2</v>
      </c>
      <c r="Q1046" s="3">
        <v>0.67600000000000005</v>
      </c>
      <c r="R1046" s="3">
        <v>0.83299999999999996</v>
      </c>
      <c r="S1046" s="3">
        <v>0.65200000000000002</v>
      </c>
      <c r="T1046" s="1" t="s">
        <v>88</v>
      </c>
      <c r="U1046" s="5">
        <f t="shared" si="200"/>
        <v>2</v>
      </c>
      <c r="V1046" s="5">
        <f t="shared" si="201"/>
        <v>3</v>
      </c>
      <c r="W1046" s="5">
        <f t="shared" si="196"/>
        <v>2</v>
      </c>
      <c r="X1046" s="5">
        <f t="shared" si="197"/>
        <v>3</v>
      </c>
      <c r="Y1046" s="3">
        <v>0.55100000000000005</v>
      </c>
      <c r="Z1046" s="3">
        <v>0.36799999999999999</v>
      </c>
      <c r="AA1046" s="3">
        <v>2.3E-2</v>
      </c>
      <c r="AB1046" s="3">
        <v>0.34499999999999997</v>
      </c>
      <c r="AC1046" s="3">
        <v>0.40600000000000003</v>
      </c>
      <c r="AD1046" s="1" t="s">
        <v>222</v>
      </c>
      <c r="AE1046" s="5">
        <f t="shared" si="198"/>
        <v>3</v>
      </c>
      <c r="AF1046" s="5">
        <f t="shared" si="199"/>
        <v>6</v>
      </c>
      <c r="AG1046">
        <v>158</v>
      </c>
      <c r="AH1046">
        <v>0</v>
      </c>
      <c r="AI1046">
        <v>1</v>
      </c>
      <c r="AJ1046">
        <v>71</v>
      </c>
      <c r="AK1046">
        <f t="shared" si="202"/>
        <v>87</v>
      </c>
      <c r="AL1046">
        <v>48</v>
      </c>
      <c r="AM1046">
        <v>23</v>
      </c>
      <c r="AN1046">
        <v>2</v>
      </c>
      <c r="AO1046" s="1" t="s">
        <v>508</v>
      </c>
    </row>
    <row r="1047" spans="1:41" x14ac:dyDescent="0.35">
      <c r="A1047" s="2">
        <v>39573</v>
      </c>
      <c r="B1047" t="s">
        <v>150</v>
      </c>
      <c r="C1047">
        <v>3</v>
      </c>
      <c r="D1047" t="s">
        <v>139</v>
      </c>
      <c r="E1047" t="s">
        <v>36</v>
      </c>
      <c r="F1047">
        <v>3</v>
      </c>
      <c r="G1047">
        <v>27</v>
      </c>
      <c r="H1047">
        <v>1</v>
      </c>
      <c r="I1047">
        <v>3</v>
      </c>
      <c r="K1047" t="s">
        <v>37</v>
      </c>
      <c r="L1047" t="s">
        <v>693</v>
      </c>
      <c r="M1047" s="1" t="s">
        <v>1264</v>
      </c>
      <c r="N1047">
        <v>4.75</v>
      </c>
      <c r="O1047" s="3">
        <v>0.105</v>
      </c>
      <c r="P1047" s="3">
        <v>0</v>
      </c>
      <c r="Q1047" s="3">
        <v>0.68400000000000005</v>
      </c>
      <c r="R1047" s="3">
        <v>0.84599999999999997</v>
      </c>
      <c r="S1047" s="3">
        <v>0.83299999999999996</v>
      </c>
      <c r="T1047" s="1" t="s">
        <v>57</v>
      </c>
      <c r="U1047" s="5">
        <f t="shared" si="200"/>
        <v>0</v>
      </c>
      <c r="V1047" s="5">
        <f t="shared" si="201"/>
        <v>0</v>
      </c>
      <c r="W1047" s="5">
        <f t="shared" si="196"/>
        <v>0</v>
      </c>
      <c r="X1047" s="5">
        <f t="shared" si="197"/>
        <v>0</v>
      </c>
      <c r="Y1047" s="3">
        <v>0.8</v>
      </c>
      <c r="Z1047" s="3">
        <v>0.75</v>
      </c>
      <c r="AA1047" s="3">
        <v>0</v>
      </c>
      <c r="AB1047" s="3">
        <v>0.7</v>
      </c>
      <c r="AC1047" s="3">
        <v>0.83299999999999996</v>
      </c>
      <c r="AD1047" s="1" t="s">
        <v>179</v>
      </c>
      <c r="AE1047" s="5">
        <f t="shared" si="198"/>
        <v>3</v>
      </c>
      <c r="AF1047" s="5">
        <f t="shared" si="199"/>
        <v>3</v>
      </c>
      <c r="AG1047">
        <v>35</v>
      </c>
      <c r="AH1047">
        <v>2</v>
      </c>
      <c r="AI1047">
        <v>0</v>
      </c>
      <c r="AJ1047">
        <v>19</v>
      </c>
      <c r="AK1047">
        <f t="shared" si="202"/>
        <v>16</v>
      </c>
      <c r="AL1047">
        <v>13</v>
      </c>
      <c r="AM1047">
        <v>6</v>
      </c>
      <c r="AN1047">
        <v>0</v>
      </c>
      <c r="AO1047" s="1" t="s">
        <v>1265</v>
      </c>
    </row>
    <row r="1048" spans="1:41" x14ac:dyDescent="0.35">
      <c r="A1048" s="2">
        <v>39573</v>
      </c>
      <c r="B1048" t="s">
        <v>150</v>
      </c>
      <c r="C1048">
        <v>3</v>
      </c>
      <c r="D1048" t="s">
        <v>139</v>
      </c>
      <c r="E1048" t="s">
        <v>43</v>
      </c>
      <c r="F1048">
        <v>3</v>
      </c>
      <c r="G1048">
        <v>21</v>
      </c>
      <c r="H1048">
        <v>1</v>
      </c>
      <c r="I1048">
        <v>3</v>
      </c>
      <c r="K1048" t="s">
        <v>37</v>
      </c>
      <c r="L1048" t="s">
        <v>668</v>
      </c>
      <c r="M1048" s="1" t="s">
        <v>1266</v>
      </c>
      <c r="N1048">
        <v>2.19</v>
      </c>
      <c r="O1048" s="3">
        <v>0</v>
      </c>
      <c r="P1048" s="3">
        <v>3.6999999999999998E-2</v>
      </c>
      <c r="Q1048" s="3">
        <v>0.70399999999999996</v>
      </c>
      <c r="R1048" s="3">
        <v>0.73699999999999999</v>
      </c>
      <c r="S1048" s="3">
        <v>0.625</v>
      </c>
      <c r="T1048" s="1" t="s">
        <v>84</v>
      </c>
      <c r="U1048" s="5">
        <f t="shared" si="200"/>
        <v>1</v>
      </c>
      <c r="V1048" s="5">
        <f t="shared" si="201"/>
        <v>1</v>
      </c>
      <c r="W1048" s="5">
        <f t="shared" si="196"/>
        <v>1</v>
      </c>
      <c r="X1048" s="5">
        <f t="shared" si="197"/>
        <v>1</v>
      </c>
      <c r="Y1048" s="3">
        <v>0.68100000000000005</v>
      </c>
      <c r="Z1048" s="3">
        <v>0.65</v>
      </c>
      <c r="AA1048" s="3">
        <v>0.05</v>
      </c>
      <c r="AB1048" s="3">
        <v>0.61499999999999999</v>
      </c>
      <c r="AC1048" s="3">
        <v>0.71399999999999997</v>
      </c>
      <c r="AD1048" s="1" t="s">
        <v>122</v>
      </c>
      <c r="AE1048" s="5">
        <f t="shared" si="198"/>
        <v>3</v>
      </c>
      <c r="AF1048" s="5">
        <f t="shared" si="199"/>
        <v>4</v>
      </c>
      <c r="AG1048">
        <v>47</v>
      </c>
      <c r="AH1048">
        <v>0</v>
      </c>
      <c r="AI1048">
        <v>1</v>
      </c>
      <c r="AJ1048">
        <v>27</v>
      </c>
      <c r="AK1048">
        <f t="shared" si="202"/>
        <v>20</v>
      </c>
      <c r="AL1048">
        <v>19</v>
      </c>
      <c r="AM1048">
        <v>8</v>
      </c>
      <c r="AN1048">
        <v>1</v>
      </c>
      <c r="AO1048" s="1" t="s">
        <v>1265</v>
      </c>
    </row>
    <row r="1049" spans="1:41" x14ac:dyDescent="0.35">
      <c r="A1049" s="2">
        <v>39573</v>
      </c>
      <c r="B1049" t="s">
        <v>150</v>
      </c>
      <c r="C1049">
        <v>3</v>
      </c>
      <c r="D1049" t="s">
        <v>139</v>
      </c>
      <c r="E1049" t="s">
        <v>49</v>
      </c>
      <c r="F1049">
        <v>3</v>
      </c>
      <c r="G1049">
        <v>26</v>
      </c>
      <c r="H1049">
        <v>1</v>
      </c>
      <c r="I1049">
        <v>3</v>
      </c>
      <c r="K1049" t="s">
        <v>37</v>
      </c>
      <c r="L1049" t="s">
        <v>1267</v>
      </c>
      <c r="M1049" s="1" t="s">
        <v>899</v>
      </c>
      <c r="N1049">
        <v>1</v>
      </c>
      <c r="O1049" s="3">
        <v>8.9999999999999993E-3</v>
      </c>
      <c r="P1049" s="3">
        <v>2.7E-2</v>
      </c>
      <c r="Q1049" s="3">
        <v>0.67600000000000005</v>
      </c>
      <c r="R1049" s="3">
        <v>0.627</v>
      </c>
      <c r="S1049" s="3">
        <v>0.58299999999999996</v>
      </c>
      <c r="T1049" s="1" t="s">
        <v>396</v>
      </c>
      <c r="U1049" s="5">
        <f t="shared" si="200"/>
        <v>9</v>
      </c>
      <c r="V1049" s="5">
        <f t="shared" si="201"/>
        <v>11</v>
      </c>
      <c r="W1049" s="5">
        <f t="shared" si="196"/>
        <v>9</v>
      </c>
      <c r="X1049" s="5">
        <f t="shared" si="197"/>
        <v>11</v>
      </c>
      <c r="Y1049" s="3">
        <v>0.51</v>
      </c>
      <c r="Z1049" s="3">
        <v>0.38700000000000001</v>
      </c>
      <c r="AA1049" s="3">
        <v>3.2000000000000001E-2</v>
      </c>
      <c r="AB1049" s="3">
        <v>0.34899999999999998</v>
      </c>
      <c r="AC1049" s="3">
        <v>0.46700000000000003</v>
      </c>
      <c r="AD1049" s="1" t="s">
        <v>71</v>
      </c>
      <c r="AE1049" s="5">
        <f t="shared" si="198"/>
        <v>3</v>
      </c>
      <c r="AF1049" s="5">
        <f t="shared" si="199"/>
        <v>5</v>
      </c>
      <c r="AG1049">
        <v>204</v>
      </c>
      <c r="AH1049">
        <v>1</v>
      </c>
      <c r="AI1049">
        <v>3</v>
      </c>
      <c r="AJ1049">
        <v>111</v>
      </c>
      <c r="AK1049">
        <f t="shared" si="202"/>
        <v>93</v>
      </c>
      <c r="AL1049">
        <v>75</v>
      </c>
      <c r="AM1049">
        <v>36</v>
      </c>
      <c r="AN1049">
        <v>3</v>
      </c>
      <c r="AO1049" s="1" t="s">
        <v>944</v>
      </c>
    </row>
    <row r="1050" spans="1:41" x14ac:dyDescent="0.35">
      <c r="A1050" s="2">
        <v>39573</v>
      </c>
      <c r="B1050" t="s">
        <v>150</v>
      </c>
      <c r="C1050">
        <v>3</v>
      </c>
      <c r="D1050" t="s">
        <v>139</v>
      </c>
      <c r="E1050" t="s">
        <v>54</v>
      </c>
      <c r="F1050">
        <v>3</v>
      </c>
      <c r="G1050">
        <v>49</v>
      </c>
      <c r="H1050">
        <v>1</v>
      </c>
      <c r="I1050">
        <v>3</v>
      </c>
      <c r="K1050" t="s">
        <v>37</v>
      </c>
      <c r="L1050" t="s">
        <v>731</v>
      </c>
      <c r="M1050" s="1" t="s">
        <v>573</v>
      </c>
      <c r="N1050">
        <v>1.75</v>
      </c>
      <c r="O1050" s="3">
        <v>5.5E-2</v>
      </c>
      <c r="P1050" s="3">
        <v>3.5999999999999997E-2</v>
      </c>
      <c r="Q1050" s="3">
        <v>0.65500000000000003</v>
      </c>
      <c r="R1050" s="3">
        <v>0.72199999999999998</v>
      </c>
      <c r="S1050" s="3">
        <v>0.57899999999999996</v>
      </c>
      <c r="T1050" s="1" t="s">
        <v>76</v>
      </c>
      <c r="U1050" s="5">
        <f t="shared" si="200"/>
        <v>4</v>
      </c>
      <c r="V1050" s="5">
        <f t="shared" si="201"/>
        <v>5</v>
      </c>
      <c r="W1050" s="5">
        <f t="shared" si="196"/>
        <v>4</v>
      </c>
      <c r="X1050" s="5">
        <f t="shared" si="197"/>
        <v>5</v>
      </c>
      <c r="Y1050" s="3">
        <v>0.625</v>
      </c>
      <c r="Z1050" s="3">
        <v>0.57099999999999995</v>
      </c>
      <c r="AA1050" s="3">
        <v>4.1000000000000002E-2</v>
      </c>
      <c r="AB1050" s="3">
        <v>0.44</v>
      </c>
      <c r="AC1050" s="3">
        <v>0.70799999999999996</v>
      </c>
      <c r="AD1050" s="1" t="s">
        <v>107</v>
      </c>
      <c r="AE1050" s="5">
        <f t="shared" si="198"/>
        <v>5</v>
      </c>
      <c r="AF1050" s="5">
        <f t="shared" si="199"/>
        <v>6</v>
      </c>
      <c r="AG1050">
        <v>104</v>
      </c>
      <c r="AH1050">
        <v>3</v>
      </c>
      <c r="AI1050">
        <v>2</v>
      </c>
      <c r="AJ1050">
        <v>55</v>
      </c>
      <c r="AK1050">
        <f t="shared" si="202"/>
        <v>49</v>
      </c>
      <c r="AL1050">
        <v>36</v>
      </c>
      <c r="AM1050">
        <v>19</v>
      </c>
      <c r="AN1050">
        <v>2</v>
      </c>
      <c r="AO1050" s="1" t="s">
        <v>242</v>
      </c>
    </row>
    <row r="1051" spans="1:41" x14ac:dyDescent="0.35">
      <c r="A1051" s="2">
        <v>39558</v>
      </c>
      <c r="B1051" t="s">
        <v>196</v>
      </c>
      <c r="C1051">
        <v>3</v>
      </c>
      <c r="D1051" t="s">
        <v>139</v>
      </c>
      <c r="E1051" t="s">
        <v>36</v>
      </c>
      <c r="F1051">
        <v>3</v>
      </c>
      <c r="G1051">
        <v>1</v>
      </c>
      <c r="H1051">
        <v>0</v>
      </c>
      <c r="I1051">
        <v>3</v>
      </c>
      <c r="J1051">
        <v>1</v>
      </c>
      <c r="K1051" t="s">
        <v>435</v>
      </c>
      <c r="L1051" t="s">
        <v>37</v>
      </c>
      <c r="M1051" s="1" t="s">
        <v>1268</v>
      </c>
      <c r="N1051">
        <v>0.69</v>
      </c>
      <c r="O1051" s="3">
        <v>3.2000000000000001E-2</v>
      </c>
      <c r="P1051" s="3">
        <v>4.8000000000000001E-2</v>
      </c>
      <c r="Q1051" s="3">
        <v>0.59699999999999998</v>
      </c>
      <c r="R1051" s="3">
        <v>0.59499999999999997</v>
      </c>
      <c r="S1051" s="3">
        <v>0.4</v>
      </c>
      <c r="T1051" s="1" t="s">
        <v>63</v>
      </c>
      <c r="U1051" s="5">
        <f t="shared" si="200"/>
        <v>2</v>
      </c>
      <c r="V1051" s="5">
        <f t="shared" si="201"/>
        <v>5</v>
      </c>
      <c r="W1051" s="5">
        <f t="shared" si="196"/>
        <v>2</v>
      </c>
      <c r="X1051" s="5">
        <f t="shared" si="197"/>
        <v>5</v>
      </c>
      <c r="Y1051" s="3">
        <v>0.442</v>
      </c>
      <c r="Z1051" s="3">
        <v>0.33300000000000002</v>
      </c>
      <c r="AA1051" s="3">
        <v>2.4E-2</v>
      </c>
      <c r="AB1051" s="3">
        <v>0.182</v>
      </c>
      <c r="AC1051" s="3">
        <v>0.5</v>
      </c>
      <c r="AD1051" s="1" t="s">
        <v>112</v>
      </c>
      <c r="AE1051" s="5">
        <f t="shared" si="198"/>
        <v>1</v>
      </c>
      <c r="AF1051" s="5">
        <f t="shared" si="199"/>
        <v>4</v>
      </c>
      <c r="AG1051">
        <v>104</v>
      </c>
      <c r="AH1051">
        <v>2</v>
      </c>
      <c r="AI1051">
        <v>3</v>
      </c>
      <c r="AJ1051">
        <v>62</v>
      </c>
      <c r="AK1051">
        <f t="shared" si="202"/>
        <v>42</v>
      </c>
      <c r="AL1051">
        <v>37</v>
      </c>
      <c r="AM1051">
        <v>25</v>
      </c>
      <c r="AN1051">
        <v>1</v>
      </c>
      <c r="AO1051" s="1" t="s">
        <v>223</v>
      </c>
    </row>
    <row r="1052" spans="1:41" x14ac:dyDescent="0.35">
      <c r="A1052" s="2">
        <v>39558</v>
      </c>
      <c r="B1052" t="s">
        <v>196</v>
      </c>
      <c r="C1052">
        <v>3</v>
      </c>
      <c r="D1052" t="s">
        <v>139</v>
      </c>
      <c r="E1052" t="s">
        <v>43</v>
      </c>
      <c r="F1052">
        <v>3</v>
      </c>
      <c r="G1052">
        <v>50</v>
      </c>
      <c r="H1052">
        <v>1</v>
      </c>
      <c r="I1052">
        <v>3</v>
      </c>
      <c r="K1052" t="s">
        <v>37</v>
      </c>
      <c r="L1052" t="s">
        <v>491</v>
      </c>
      <c r="M1052" s="1" t="s">
        <v>573</v>
      </c>
      <c r="N1052">
        <v>2.61</v>
      </c>
      <c r="O1052" s="3">
        <v>0.122</v>
      </c>
      <c r="P1052" s="3">
        <v>2.4E-2</v>
      </c>
      <c r="Q1052" s="3">
        <v>0.80500000000000005</v>
      </c>
      <c r="R1052" s="3">
        <v>0.879</v>
      </c>
      <c r="S1052" s="3">
        <v>0.5</v>
      </c>
      <c r="T1052" s="1" t="s">
        <v>57</v>
      </c>
      <c r="U1052" s="5">
        <f t="shared" si="200"/>
        <v>0</v>
      </c>
      <c r="V1052" s="5">
        <f t="shared" si="201"/>
        <v>0</v>
      </c>
      <c r="W1052" s="5">
        <f t="shared" si="196"/>
        <v>0</v>
      </c>
      <c r="X1052" s="5">
        <f t="shared" si="197"/>
        <v>0</v>
      </c>
      <c r="Y1052" s="3">
        <v>0.63300000000000001</v>
      </c>
      <c r="Z1052" s="3">
        <v>0.50900000000000001</v>
      </c>
      <c r="AA1052" s="3">
        <v>1.7999999999999999E-2</v>
      </c>
      <c r="AB1052" s="3">
        <v>0.48399999999999999</v>
      </c>
      <c r="AC1052" s="3">
        <v>0.53800000000000003</v>
      </c>
      <c r="AD1052" s="1" t="s">
        <v>165</v>
      </c>
      <c r="AE1052" s="5">
        <f t="shared" si="198"/>
        <v>4</v>
      </c>
      <c r="AF1052" s="5">
        <f t="shared" si="199"/>
        <v>10</v>
      </c>
      <c r="AG1052">
        <v>98</v>
      </c>
      <c r="AH1052">
        <v>5</v>
      </c>
      <c r="AI1052">
        <v>1</v>
      </c>
      <c r="AJ1052">
        <v>41</v>
      </c>
      <c r="AK1052">
        <f t="shared" si="202"/>
        <v>57</v>
      </c>
      <c r="AL1052">
        <v>33</v>
      </c>
      <c r="AM1052">
        <v>8</v>
      </c>
      <c r="AN1052">
        <v>1</v>
      </c>
      <c r="AO1052" s="1" t="s">
        <v>411</v>
      </c>
    </row>
    <row r="1053" spans="1:41" x14ac:dyDescent="0.35">
      <c r="A1053" s="2">
        <v>39558</v>
      </c>
      <c r="B1053" t="s">
        <v>196</v>
      </c>
      <c r="C1053">
        <v>3</v>
      </c>
      <c r="D1053" t="s">
        <v>139</v>
      </c>
      <c r="E1053" t="s">
        <v>49</v>
      </c>
      <c r="F1053">
        <v>3</v>
      </c>
      <c r="G1053">
        <v>20</v>
      </c>
      <c r="H1053">
        <v>1</v>
      </c>
      <c r="I1053">
        <v>3</v>
      </c>
      <c r="J1053">
        <v>14</v>
      </c>
      <c r="K1053" t="s">
        <v>37</v>
      </c>
      <c r="L1053" t="s">
        <v>175</v>
      </c>
      <c r="M1053" s="1" t="s">
        <v>1086</v>
      </c>
      <c r="N1053">
        <v>1.71</v>
      </c>
      <c r="O1053" s="3">
        <v>0</v>
      </c>
      <c r="P1053" s="3">
        <v>0</v>
      </c>
      <c r="Q1053" s="3">
        <v>0.44400000000000001</v>
      </c>
      <c r="R1053" s="3">
        <v>0.7</v>
      </c>
      <c r="S1053" s="3">
        <v>0.68</v>
      </c>
      <c r="T1053" s="1" t="s">
        <v>76</v>
      </c>
      <c r="U1053" s="5">
        <f t="shared" si="200"/>
        <v>4</v>
      </c>
      <c r="V1053" s="5">
        <f t="shared" si="201"/>
        <v>5</v>
      </c>
      <c r="W1053" s="5">
        <f t="shared" si="196"/>
        <v>4</v>
      </c>
      <c r="X1053" s="5">
        <f t="shared" si="197"/>
        <v>5</v>
      </c>
      <c r="Y1053" s="3">
        <v>0.6</v>
      </c>
      <c r="Z1053" s="3">
        <v>0.53300000000000003</v>
      </c>
      <c r="AA1053" s="3">
        <v>0.05</v>
      </c>
      <c r="AB1053" s="3">
        <v>0.44</v>
      </c>
      <c r="AC1053" s="3">
        <v>0.6</v>
      </c>
      <c r="AD1053" s="1" t="s">
        <v>234</v>
      </c>
      <c r="AE1053" s="5">
        <f t="shared" si="198"/>
        <v>5</v>
      </c>
      <c r="AF1053" s="5">
        <f t="shared" si="199"/>
        <v>10</v>
      </c>
      <c r="AG1053">
        <v>105</v>
      </c>
      <c r="AH1053">
        <v>0</v>
      </c>
      <c r="AI1053">
        <v>0</v>
      </c>
      <c r="AJ1053">
        <v>45</v>
      </c>
      <c r="AK1053">
        <f t="shared" si="202"/>
        <v>60</v>
      </c>
      <c r="AL1053">
        <v>20</v>
      </c>
      <c r="AM1053">
        <v>25</v>
      </c>
      <c r="AN1053">
        <v>3</v>
      </c>
      <c r="AO1053" s="1" t="s">
        <v>369</v>
      </c>
    </row>
    <row r="1054" spans="1:41" x14ac:dyDescent="0.35">
      <c r="A1054" s="2">
        <v>39558</v>
      </c>
      <c r="B1054" t="s">
        <v>196</v>
      </c>
      <c r="C1054">
        <v>3</v>
      </c>
      <c r="D1054" t="s">
        <v>139</v>
      </c>
      <c r="E1054" t="s">
        <v>54</v>
      </c>
      <c r="F1054">
        <v>3</v>
      </c>
      <c r="G1054">
        <v>29</v>
      </c>
      <c r="H1054">
        <v>1</v>
      </c>
      <c r="I1054">
        <v>3</v>
      </c>
      <c r="K1054" t="s">
        <v>37</v>
      </c>
      <c r="L1054" t="s">
        <v>1102</v>
      </c>
      <c r="M1054" s="1" t="s">
        <v>209</v>
      </c>
      <c r="N1054">
        <v>1.32</v>
      </c>
      <c r="O1054" s="3">
        <v>4.8000000000000001E-2</v>
      </c>
      <c r="P1054" s="3">
        <v>0</v>
      </c>
      <c r="Q1054" s="3">
        <v>0.63500000000000001</v>
      </c>
      <c r="R1054" s="3">
        <v>0.65</v>
      </c>
      <c r="S1054" s="3">
        <v>0.60899999999999999</v>
      </c>
      <c r="T1054" s="1" t="s">
        <v>398</v>
      </c>
      <c r="U1054" s="5">
        <f t="shared" si="200"/>
        <v>7</v>
      </c>
      <c r="V1054" s="5">
        <f t="shared" si="201"/>
        <v>8</v>
      </c>
      <c r="W1054" s="5">
        <f t="shared" si="196"/>
        <v>7</v>
      </c>
      <c r="X1054" s="5">
        <f t="shared" si="197"/>
        <v>8</v>
      </c>
      <c r="Y1054" s="3">
        <v>0.56499999999999995</v>
      </c>
      <c r="Z1054" s="3">
        <v>0.48099999999999998</v>
      </c>
      <c r="AA1054" s="3">
        <v>3.7999999999999999E-2</v>
      </c>
      <c r="AB1054" s="3">
        <v>0.34499999999999997</v>
      </c>
      <c r="AC1054" s="3">
        <v>0.65200000000000002</v>
      </c>
      <c r="AD1054" s="1" t="s">
        <v>76</v>
      </c>
      <c r="AE1054" s="5">
        <f t="shared" si="198"/>
        <v>4</v>
      </c>
      <c r="AF1054" s="5">
        <f t="shared" si="199"/>
        <v>5</v>
      </c>
      <c r="AG1054">
        <v>115</v>
      </c>
      <c r="AH1054">
        <v>3</v>
      </c>
      <c r="AI1054">
        <v>0</v>
      </c>
      <c r="AJ1054">
        <v>63</v>
      </c>
      <c r="AK1054">
        <f t="shared" si="202"/>
        <v>52</v>
      </c>
      <c r="AL1054">
        <v>40</v>
      </c>
      <c r="AM1054">
        <v>23</v>
      </c>
      <c r="AN1054">
        <v>2</v>
      </c>
      <c r="AO1054" s="1" t="s">
        <v>464</v>
      </c>
    </row>
    <row r="1055" spans="1:41" x14ac:dyDescent="0.35">
      <c r="A1055" s="2">
        <v>39534</v>
      </c>
      <c r="B1055" t="s">
        <v>529</v>
      </c>
      <c r="C1055">
        <v>3</v>
      </c>
      <c r="D1055" t="s">
        <v>35</v>
      </c>
      <c r="E1055" t="s">
        <v>128</v>
      </c>
      <c r="F1055">
        <v>3</v>
      </c>
      <c r="G1055">
        <v>122</v>
      </c>
      <c r="H1055">
        <v>0</v>
      </c>
      <c r="I1055">
        <v>3</v>
      </c>
      <c r="J1055" t="s">
        <v>203</v>
      </c>
      <c r="K1055" t="s">
        <v>292</v>
      </c>
      <c r="L1055" t="s">
        <v>37</v>
      </c>
      <c r="M1055" s="1" t="s">
        <v>1269</v>
      </c>
      <c r="N1055">
        <v>0.93</v>
      </c>
      <c r="O1055" s="3">
        <v>4.4999999999999998E-2</v>
      </c>
      <c r="P1055" s="3">
        <v>1.0999999999999999E-2</v>
      </c>
      <c r="Q1055" s="3">
        <v>0.56200000000000006</v>
      </c>
      <c r="R1055" s="3">
        <v>0.68</v>
      </c>
      <c r="S1055" s="3">
        <v>0.56399999999999995</v>
      </c>
      <c r="T1055" s="1" t="s">
        <v>71</v>
      </c>
      <c r="U1055" s="5">
        <f t="shared" si="200"/>
        <v>3</v>
      </c>
      <c r="V1055" s="5">
        <f t="shared" si="201"/>
        <v>5</v>
      </c>
      <c r="W1055" s="5">
        <f t="shared" si="196"/>
        <v>3</v>
      </c>
      <c r="X1055" s="5">
        <f t="shared" si="197"/>
        <v>5</v>
      </c>
      <c r="Y1055" s="3">
        <v>0.47399999999999998</v>
      </c>
      <c r="Z1055" s="3">
        <v>0.34599999999999997</v>
      </c>
      <c r="AA1055" s="3">
        <v>5.6000000000000001E-2</v>
      </c>
      <c r="AB1055" s="3">
        <v>0.27100000000000002</v>
      </c>
      <c r="AC1055" s="3">
        <v>0.48599999999999999</v>
      </c>
      <c r="AD1055" s="1" t="s">
        <v>222</v>
      </c>
      <c r="AE1055" s="5">
        <f t="shared" si="198"/>
        <v>3</v>
      </c>
      <c r="AF1055" s="5">
        <f t="shared" si="199"/>
        <v>6</v>
      </c>
      <c r="AG1055">
        <v>196</v>
      </c>
      <c r="AH1055">
        <v>4</v>
      </c>
      <c r="AI1055">
        <v>1</v>
      </c>
      <c r="AJ1055">
        <v>89</v>
      </c>
      <c r="AK1055">
        <f t="shared" si="202"/>
        <v>107</v>
      </c>
      <c r="AL1055">
        <v>50</v>
      </c>
      <c r="AM1055">
        <v>39</v>
      </c>
      <c r="AN1055">
        <v>6</v>
      </c>
      <c r="AO1055" s="1" t="s">
        <v>522</v>
      </c>
    </row>
    <row r="1056" spans="1:41" x14ac:dyDescent="0.35">
      <c r="A1056" s="2">
        <v>39520</v>
      </c>
      <c r="B1056" t="s">
        <v>536</v>
      </c>
      <c r="C1056">
        <v>3</v>
      </c>
      <c r="D1056" t="s">
        <v>35</v>
      </c>
      <c r="E1056" t="s">
        <v>61</v>
      </c>
      <c r="F1056">
        <v>3</v>
      </c>
      <c r="G1056">
        <v>98</v>
      </c>
      <c r="H1056">
        <v>1</v>
      </c>
      <c r="I1056">
        <v>3</v>
      </c>
      <c r="K1056" t="s">
        <v>37</v>
      </c>
      <c r="L1056" t="s">
        <v>1064</v>
      </c>
      <c r="M1056" s="1" t="s">
        <v>1270</v>
      </c>
      <c r="N1056">
        <v>1.1599999999999999</v>
      </c>
      <c r="O1056" s="3">
        <v>0.11899999999999999</v>
      </c>
      <c r="P1056" s="3">
        <v>1.2E-2</v>
      </c>
      <c r="Q1056" s="3">
        <v>0.63100000000000001</v>
      </c>
      <c r="R1056" s="3">
        <v>0.66</v>
      </c>
      <c r="S1056" s="3">
        <v>0.61299999999999999</v>
      </c>
      <c r="T1056" s="1" t="s">
        <v>222</v>
      </c>
      <c r="U1056" s="5">
        <f t="shared" si="200"/>
        <v>3</v>
      </c>
      <c r="V1056" s="5">
        <f t="shared" si="201"/>
        <v>6</v>
      </c>
      <c r="W1056" s="5">
        <f t="shared" si="196"/>
        <v>3</v>
      </c>
      <c r="X1056" s="5">
        <f t="shared" si="197"/>
        <v>6</v>
      </c>
      <c r="Y1056" s="3">
        <v>0.52600000000000002</v>
      </c>
      <c r="Z1056" s="3">
        <v>0.41399999999999998</v>
      </c>
      <c r="AA1056" s="3">
        <v>6.9000000000000006E-2</v>
      </c>
      <c r="AB1056" s="3">
        <v>0.25700000000000001</v>
      </c>
      <c r="AC1056" s="3">
        <v>0.51900000000000002</v>
      </c>
      <c r="AD1056" s="1" t="s">
        <v>107</v>
      </c>
      <c r="AE1056" s="5">
        <f t="shared" si="198"/>
        <v>5</v>
      </c>
      <c r="AF1056" s="5">
        <f t="shared" si="199"/>
        <v>6</v>
      </c>
      <c r="AG1056">
        <v>171</v>
      </c>
      <c r="AH1056">
        <v>10</v>
      </c>
      <c r="AI1056">
        <v>1</v>
      </c>
      <c r="AJ1056">
        <v>84</v>
      </c>
      <c r="AK1056">
        <f t="shared" si="202"/>
        <v>87</v>
      </c>
      <c r="AL1056">
        <v>53</v>
      </c>
      <c r="AM1056">
        <v>31</v>
      </c>
      <c r="AN1056">
        <v>6</v>
      </c>
      <c r="AO1056" s="1" t="s">
        <v>616</v>
      </c>
    </row>
    <row r="1057" spans="1:41" x14ac:dyDescent="0.35">
      <c r="A1057" s="2">
        <v>39520</v>
      </c>
      <c r="B1057" t="s">
        <v>536</v>
      </c>
      <c r="C1057">
        <v>3</v>
      </c>
      <c r="D1057" t="s">
        <v>35</v>
      </c>
      <c r="E1057" t="s">
        <v>36</v>
      </c>
      <c r="F1057">
        <v>3</v>
      </c>
      <c r="G1057">
        <v>2</v>
      </c>
      <c r="H1057">
        <v>1</v>
      </c>
      <c r="I1057">
        <v>3</v>
      </c>
      <c r="J1057">
        <v>2</v>
      </c>
      <c r="K1057" t="s">
        <v>37</v>
      </c>
      <c r="L1057" t="s">
        <v>140</v>
      </c>
      <c r="M1057" s="1" t="s">
        <v>164</v>
      </c>
      <c r="N1057">
        <v>1.75</v>
      </c>
      <c r="O1057" s="3">
        <v>0.16</v>
      </c>
      <c r="P1057" s="3">
        <v>0</v>
      </c>
      <c r="Q1057" s="3">
        <v>0.62</v>
      </c>
      <c r="R1057" s="3">
        <v>0.80600000000000005</v>
      </c>
      <c r="S1057" s="3">
        <v>0.57899999999999996</v>
      </c>
      <c r="T1057" s="1" t="s">
        <v>88</v>
      </c>
      <c r="U1057" s="5">
        <f t="shared" si="200"/>
        <v>2</v>
      </c>
      <c r="V1057" s="5">
        <f t="shared" si="201"/>
        <v>3</v>
      </c>
      <c r="W1057" s="5">
        <f t="shared" si="196"/>
        <v>2</v>
      </c>
      <c r="X1057" s="5">
        <f t="shared" si="197"/>
        <v>3</v>
      </c>
      <c r="Y1057" s="3">
        <v>0.60399999999999998</v>
      </c>
      <c r="Z1057" s="3">
        <v>0.49</v>
      </c>
      <c r="AA1057" s="3">
        <v>3.9E-2</v>
      </c>
      <c r="AB1057" s="3">
        <v>0.41899999999999998</v>
      </c>
      <c r="AC1057" s="3">
        <v>0.6</v>
      </c>
      <c r="AD1057" s="1" t="s">
        <v>186</v>
      </c>
      <c r="AE1057" s="5">
        <f t="shared" si="198"/>
        <v>4</v>
      </c>
      <c r="AF1057" s="5">
        <f t="shared" si="199"/>
        <v>7</v>
      </c>
      <c r="AG1057">
        <v>101</v>
      </c>
      <c r="AH1057">
        <v>8</v>
      </c>
      <c r="AI1057">
        <v>0</v>
      </c>
      <c r="AJ1057">
        <v>50</v>
      </c>
      <c r="AK1057">
        <f t="shared" si="202"/>
        <v>51</v>
      </c>
      <c r="AL1057">
        <v>31</v>
      </c>
      <c r="AM1057">
        <v>19</v>
      </c>
      <c r="AN1057">
        <v>2</v>
      </c>
      <c r="AO1057" s="1" t="s">
        <v>72</v>
      </c>
    </row>
    <row r="1058" spans="1:41" x14ac:dyDescent="0.35">
      <c r="A1058" s="2">
        <v>39520</v>
      </c>
      <c r="B1058" t="s">
        <v>536</v>
      </c>
      <c r="C1058">
        <v>3</v>
      </c>
      <c r="D1058" t="s">
        <v>35</v>
      </c>
      <c r="E1058" t="s">
        <v>43</v>
      </c>
      <c r="F1058">
        <v>3</v>
      </c>
      <c r="G1058">
        <v>35</v>
      </c>
      <c r="H1058">
        <v>1</v>
      </c>
      <c r="I1058">
        <v>3</v>
      </c>
      <c r="K1058" t="s">
        <v>37</v>
      </c>
      <c r="L1058" t="s">
        <v>160</v>
      </c>
      <c r="M1058" s="1" t="s">
        <v>539</v>
      </c>
      <c r="N1058">
        <v>1.33</v>
      </c>
      <c r="O1058" s="3">
        <v>0.106</v>
      </c>
      <c r="P1058" s="3">
        <v>1.4999999999999999E-2</v>
      </c>
      <c r="Q1058" s="3">
        <v>0.65200000000000002</v>
      </c>
      <c r="R1058" s="3">
        <v>0.74399999999999999</v>
      </c>
      <c r="S1058" s="3">
        <v>0.435</v>
      </c>
      <c r="T1058" s="1" t="s">
        <v>222</v>
      </c>
      <c r="U1058" s="5">
        <f t="shared" si="200"/>
        <v>3</v>
      </c>
      <c r="V1058" s="5">
        <f t="shared" si="201"/>
        <v>6</v>
      </c>
      <c r="W1058" s="5">
        <f t="shared" si="196"/>
        <v>3</v>
      </c>
      <c r="X1058" s="5">
        <f t="shared" si="197"/>
        <v>6</v>
      </c>
      <c r="Y1058" s="3">
        <v>0.54900000000000004</v>
      </c>
      <c r="Z1058" s="3">
        <v>0.48299999999999998</v>
      </c>
      <c r="AA1058" s="3">
        <v>1.0999999999999999E-2</v>
      </c>
      <c r="AB1058" s="3">
        <v>0.49099999999999999</v>
      </c>
      <c r="AC1058" s="3">
        <v>0.47099999999999997</v>
      </c>
      <c r="AD1058" s="1" t="s">
        <v>790</v>
      </c>
      <c r="AE1058" s="5">
        <f t="shared" si="198"/>
        <v>5</v>
      </c>
      <c r="AF1058" s="5">
        <f t="shared" si="199"/>
        <v>15</v>
      </c>
      <c r="AG1058">
        <v>153</v>
      </c>
      <c r="AH1058">
        <v>7</v>
      </c>
      <c r="AI1058">
        <v>1</v>
      </c>
      <c r="AJ1058">
        <v>66</v>
      </c>
      <c r="AK1058">
        <f t="shared" si="202"/>
        <v>87</v>
      </c>
      <c r="AL1058">
        <v>43</v>
      </c>
      <c r="AM1058">
        <v>23</v>
      </c>
      <c r="AN1058">
        <v>1</v>
      </c>
      <c r="AO1058" s="1" t="s">
        <v>312</v>
      </c>
    </row>
    <row r="1059" spans="1:41" x14ac:dyDescent="0.35">
      <c r="A1059" s="2">
        <v>39520</v>
      </c>
      <c r="B1059" t="s">
        <v>536</v>
      </c>
      <c r="C1059">
        <v>3</v>
      </c>
      <c r="D1059" t="s">
        <v>35</v>
      </c>
      <c r="E1059" t="s">
        <v>49</v>
      </c>
      <c r="F1059">
        <v>3</v>
      </c>
      <c r="G1059">
        <v>16</v>
      </c>
      <c r="H1059">
        <v>1</v>
      </c>
      <c r="I1059">
        <v>3</v>
      </c>
      <c r="J1059">
        <v>16</v>
      </c>
      <c r="K1059" t="s">
        <v>37</v>
      </c>
      <c r="L1059" t="s">
        <v>1271</v>
      </c>
      <c r="M1059" s="1" t="s">
        <v>771</v>
      </c>
      <c r="N1059">
        <v>1.6</v>
      </c>
      <c r="O1059" s="3">
        <v>5.5E-2</v>
      </c>
      <c r="P1059" s="3">
        <v>1.7999999999999999E-2</v>
      </c>
      <c r="Q1059" s="3">
        <v>0.63600000000000001</v>
      </c>
      <c r="R1059" s="3">
        <v>0.74299999999999999</v>
      </c>
      <c r="S1059" s="3">
        <v>0.65</v>
      </c>
      <c r="T1059" s="1" t="s">
        <v>178</v>
      </c>
      <c r="U1059" s="5">
        <f t="shared" si="200"/>
        <v>5</v>
      </c>
      <c r="V1059" s="5">
        <f t="shared" si="201"/>
        <v>5</v>
      </c>
      <c r="W1059" s="5">
        <f t="shared" si="196"/>
        <v>5</v>
      </c>
      <c r="X1059" s="5">
        <f t="shared" si="197"/>
        <v>5</v>
      </c>
      <c r="Y1059" s="3">
        <v>0.58599999999999997</v>
      </c>
      <c r="Z1059" s="3">
        <v>0.46400000000000002</v>
      </c>
      <c r="AA1059" s="3">
        <v>5.3999999999999999E-2</v>
      </c>
      <c r="AB1059" s="3">
        <v>0.2</v>
      </c>
      <c r="AC1059" s="3">
        <v>0.76900000000000002</v>
      </c>
      <c r="AD1059" s="1" t="s">
        <v>157</v>
      </c>
      <c r="AE1059" s="5">
        <f t="shared" si="198"/>
        <v>3</v>
      </c>
      <c r="AF1059" s="5">
        <f t="shared" si="199"/>
        <v>8</v>
      </c>
      <c r="AG1059">
        <v>111</v>
      </c>
      <c r="AH1059">
        <v>3</v>
      </c>
      <c r="AI1059">
        <v>1</v>
      </c>
      <c r="AJ1059">
        <v>55</v>
      </c>
      <c r="AK1059">
        <f t="shared" si="202"/>
        <v>56</v>
      </c>
      <c r="AL1059">
        <v>35</v>
      </c>
      <c r="AM1059">
        <v>20</v>
      </c>
      <c r="AN1059">
        <v>3</v>
      </c>
      <c r="AO1059" s="1" t="s">
        <v>440</v>
      </c>
    </row>
    <row r="1060" spans="1:41" x14ac:dyDescent="0.35">
      <c r="A1060" s="2">
        <v>39520</v>
      </c>
      <c r="B1060" t="s">
        <v>536</v>
      </c>
      <c r="C1060">
        <v>3</v>
      </c>
      <c r="D1060" t="s">
        <v>35</v>
      </c>
      <c r="E1060" t="s">
        <v>54</v>
      </c>
      <c r="F1060">
        <v>3</v>
      </c>
      <c r="G1060">
        <v>27</v>
      </c>
      <c r="H1060">
        <v>1</v>
      </c>
      <c r="I1060">
        <v>3</v>
      </c>
      <c r="J1060">
        <v>27</v>
      </c>
      <c r="K1060" t="s">
        <v>37</v>
      </c>
      <c r="L1060" t="s">
        <v>428</v>
      </c>
      <c r="M1060" s="1" t="s">
        <v>164</v>
      </c>
      <c r="N1060">
        <v>1.64</v>
      </c>
      <c r="O1060" s="3">
        <v>6.0999999999999999E-2</v>
      </c>
      <c r="P1060" s="3">
        <v>6.0999999999999999E-2</v>
      </c>
      <c r="Q1060" s="3">
        <v>0.67300000000000004</v>
      </c>
      <c r="R1060" s="3">
        <v>0.75800000000000001</v>
      </c>
      <c r="S1060" s="3">
        <v>0.68799999999999994</v>
      </c>
      <c r="T1060" s="1" t="s">
        <v>57</v>
      </c>
      <c r="U1060" s="5">
        <f t="shared" si="200"/>
        <v>0</v>
      </c>
      <c r="V1060" s="5">
        <f t="shared" si="201"/>
        <v>0</v>
      </c>
      <c r="W1060" s="5">
        <f t="shared" si="196"/>
        <v>0</v>
      </c>
      <c r="X1060" s="5">
        <f t="shared" si="197"/>
        <v>0</v>
      </c>
      <c r="Y1060" s="3">
        <v>0.58899999999999997</v>
      </c>
      <c r="Z1060" s="3">
        <v>0.435</v>
      </c>
      <c r="AA1060" s="3">
        <v>4.2999999999999997E-2</v>
      </c>
      <c r="AB1060" s="3">
        <v>0.45500000000000002</v>
      </c>
      <c r="AC1060" s="3">
        <v>0.41699999999999998</v>
      </c>
      <c r="AD1060" s="1" t="s">
        <v>89</v>
      </c>
      <c r="AE1060" s="5">
        <f t="shared" si="198"/>
        <v>3</v>
      </c>
      <c r="AF1060" s="5">
        <f t="shared" si="199"/>
        <v>7</v>
      </c>
      <c r="AG1060">
        <v>95</v>
      </c>
      <c r="AH1060">
        <v>3</v>
      </c>
      <c r="AI1060">
        <v>3</v>
      </c>
      <c r="AJ1060">
        <v>49</v>
      </c>
      <c r="AK1060">
        <f t="shared" si="202"/>
        <v>46</v>
      </c>
      <c r="AL1060">
        <v>33</v>
      </c>
      <c r="AM1060">
        <v>16</v>
      </c>
      <c r="AN1060">
        <v>2</v>
      </c>
      <c r="AO1060" s="1" t="s">
        <v>454</v>
      </c>
    </row>
    <row r="1061" spans="1:41" x14ac:dyDescent="0.35">
      <c r="A1061" s="2">
        <v>39520</v>
      </c>
      <c r="B1061" t="s">
        <v>536</v>
      </c>
      <c r="C1061">
        <v>3</v>
      </c>
      <c r="D1061" t="s">
        <v>35</v>
      </c>
      <c r="E1061" t="s">
        <v>128</v>
      </c>
      <c r="F1061">
        <v>3</v>
      </c>
      <c r="G1061">
        <v>40</v>
      </c>
      <c r="H1061">
        <v>1</v>
      </c>
      <c r="I1061">
        <v>3</v>
      </c>
      <c r="K1061" t="s">
        <v>37</v>
      </c>
      <c r="L1061" t="s">
        <v>761</v>
      </c>
      <c r="M1061" s="1" t="s">
        <v>102</v>
      </c>
      <c r="N1061">
        <v>1.48</v>
      </c>
      <c r="O1061" s="3">
        <v>1.6E-2</v>
      </c>
      <c r="P1061" s="3">
        <v>4.8000000000000001E-2</v>
      </c>
      <c r="Q1061" s="3">
        <v>0.629</v>
      </c>
      <c r="R1061" s="3">
        <v>0.79500000000000004</v>
      </c>
      <c r="S1061" s="3">
        <v>0.56499999999999995</v>
      </c>
      <c r="T1061" s="1" t="s">
        <v>67</v>
      </c>
      <c r="U1061" s="5">
        <f t="shared" si="200"/>
        <v>1</v>
      </c>
      <c r="V1061" s="5">
        <f t="shared" si="201"/>
        <v>3</v>
      </c>
      <c r="W1061" s="5">
        <f t="shared" si="196"/>
        <v>1</v>
      </c>
      <c r="X1061" s="5">
        <f t="shared" si="197"/>
        <v>3</v>
      </c>
      <c r="Y1061" s="3">
        <v>0.55300000000000005</v>
      </c>
      <c r="Z1061" s="3">
        <v>0.43</v>
      </c>
      <c r="AA1061" s="3">
        <v>2.5000000000000001E-2</v>
      </c>
      <c r="AB1061" s="3">
        <v>0.25</v>
      </c>
      <c r="AC1061" s="3">
        <v>0.61499999999999999</v>
      </c>
      <c r="AD1061" s="1" t="s">
        <v>399</v>
      </c>
      <c r="AE1061" s="5">
        <f t="shared" si="198"/>
        <v>3</v>
      </c>
      <c r="AF1061" s="5">
        <f t="shared" si="199"/>
        <v>9</v>
      </c>
      <c r="AG1061">
        <v>141</v>
      </c>
      <c r="AH1061">
        <v>1</v>
      </c>
      <c r="AI1061">
        <v>3</v>
      </c>
      <c r="AJ1061">
        <v>62</v>
      </c>
      <c r="AK1061">
        <f t="shared" si="202"/>
        <v>79</v>
      </c>
      <c r="AL1061">
        <v>39</v>
      </c>
      <c r="AM1061">
        <v>23</v>
      </c>
      <c r="AN1061">
        <v>2</v>
      </c>
      <c r="AO1061" s="1" t="s">
        <v>327</v>
      </c>
    </row>
    <row r="1062" spans="1:41" x14ac:dyDescent="0.35">
      <c r="A1062" s="2">
        <v>39510</v>
      </c>
      <c r="B1062" t="s">
        <v>202</v>
      </c>
      <c r="C1062">
        <v>3</v>
      </c>
      <c r="D1062" t="s">
        <v>35</v>
      </c>
      <c r="E1062" t="s">
        <v>36</v>
      </c>
      <c r="F1062">
        <v>3</v>
      </c>
      <c r="G1062">
        <v>6</v>
      </c>
      <c r="H1062">
        <v>0</v>
      </c>
      <c r="I1062">
        <v>3</v>
      </c>
      <c r="J1062">
        <v>6</v>
      </c>
      <c r="K1062" t="s">
        <v>999</v>
      </c>
      <c r="L1062" t="s">
        <v>37</v>
      </c>
      <c r="M1062" s="1" t="s">
        <v>92</v>
      </c>
      <c r="N1062">
        <v>0.7</v>
      </c>
      <c r="O1062" s="3">
        <v>0.11799999999999999</v>
      </c>
      <c r="P1062" s="3">
        <v>0</v>
      </c>
      <c r="Q1062" s="3">
        <v>0.73699999999999999</v>
      </c>
      <c r="R1062" s="3">
        <v>0.73199999999999998</v>
      </c>
      <c r="S1062" s="3">
        <v>0.4</v>
      </c>
      <c r="T1062" s="1" t="s">
        <v>76</v>
      </c>
      <c r="U1062" s="5">
        <f t="shared" si="200"/>
        <v>4</v>
      </c>
      <c r="V1062" s="5">
        <f t="shared" si="201"/>
        <v>5</v>
      </c>
      <c r="W1062" s="5">
        <f t="shared" si="196"/>
        <v>4</v>
      </c>
      <c r="X1062" s="5">
        <f t="shared" si="197"/>
        <v>5</v>
      </c>
      <c r="Y1062" s="3">
        <v>0.45800000000000002</v>
      </c>
      <c r="Z1062" s="3">
        <v>0.25</v>
      </c>
      <c r="AA1062" s="3">
        <v>0.20599999999999999</v>
      </c>
      <c r="AB1062" s="3">
        <v>0.17</v>
      </c>
      <c r="AC1062" s="3">
        <v>0.42899999999999999</v>
      </c>
      <c r="AD1062" s="1" t="s">
        <v>40</v>
      </c>
      <c r="AE1062" s="5">
        <f t="shared" si="198"/>
        <v>0</v>
      </c>
      <c r="AF1062" s="5">
        <f t="shared" si="199"/>
        <v>2</v>
      </c>
      <c r="AG1062">
        <v>144</v>
      </c>
      <c r="AH1062">
        <v>9</v>
      </c>
      <c r="AI1062">
        <v>0</v>
      </c>
      <c r="AJ1062">
        <v>76</v>
      </c>
      <c r="AK1062">
        <f t="shared" si="202"/>
        <v>68</v>
      </c>
      <c r="AL1062">
        <v>56</v>
      </c>
      <c r="AM1062">
        <v>20</v>
      </c>
      <c r="AN1062">
        <v>14</v>
      </c>
      <c r="AO1062" s="1" t="s">
        <v>166</v>
      </c>
    </row>
    <row r="1063" spans="1:41" x14ac:dyDescent="0.35">
      <c r="A1063" s="2">
        <v>39510</v>
      </c>
      <c r="B1063" t="s">
        <v>202</v>
      </c>
      <c r="C1063">
        <v>3</v>
      </c>
      <c r="D1063" t="s">
        <v>35</v>
      </c>
      <c r="E1063" t="s">
        <v>43</v>
      </c>
      <c r="F1063">
        <v>3</v>
      </c>
      <c r="G1063">
        <v>34</v>
      </c>
      <c r="H1063">
        <v>1</v>
      </c>
      <c r="I1063">
        <v>3</v>
      </c>
      <c r="K1063" t="s">
        <v>37</v>
      </c>
      <c r="L1063" t="s">
        <v>1267</v>
      </c>
      <c r="M1063" s="1" t="s">
        <v>233</v>
      </c>
      <c r="N1063">
        <v>2.4</v>
      </c>
      <c r="O1063" s="3">
        <v>2.5999999999999999E-2</v>
      </c>
      <c r="P1063" s="3">
        <v>2.5999999999999999E-2</v>
      </c>
      <c r="Q1063" s="3">
        <v>0.63200000000000001</v>
      </c>
      <c r="R1063" s="3">
        <v>0.79200000000000004</v>
      </c>
      <c r="S1063" s="3">
        <v>0.71399999999999997</v>
      </c>
      <c r="T1063" s="1" t="s">
        <v>75</v>
      </c>
      <c r="U1063" s="5">
        <f t="shared" si="200"/>
        <v>2</v>
      </c>
      <c r="V1063" s="5">
        <f t="shared" si="201"/>
        <v>2</v>
      </c>
      <c r="W1063" s="5">
        <f t="shared" si="196"/>
        <v>2</v>
      </c>
      <c r="X1063" s="5">
        <f t="shared" si="197"/>
        <v>2</v>
      </c>
      <c r="Y1063" s="3">
        <v>0.65900000000000003</v>
      </c>
      <c r="Z1063" s="3">
        <v>0.56799999999999995</v>
      </c>
      <c r="AA1063" s="3">
        <v>2.3E-2</v>
      </c>
      <c r="AB1063" s="3">
        <v>0.52900000000000003</v>
      </c>
      <c r="AC1063" s="3">
        <v>0.7</v>
      </c>
      <c r="AD1063" s="1" t="s">
        <v>107</v>
      </c>
      <c r="AE1063" s="5">
        <f t="shared" si="198"/>
        <v>5</v>
      </c>
      <c r="AF1063" s="5">
        <f t="shared" si="199"/>
        <v>6</v>
      </c>
      <c r="AG1063">
        <v>82</v>
      </c>
      <c r="AH1063">
        <v>1</v>
      </c>
      <c r="AI1063">
        <v>1</v>
      </c>
      <c r="AJ1063">
        <v>38</v>
      </c>
      <c r="AK1063">
        <f t="shared" si="202"/>
        <v>44</v>
      </c>
      <c r="AL1063">
        <v>24</v>
      </c>
      <c r="AM1063">
        <v>14</v>
      </c>
      <c r="AN1063">
        <v>1</v>
      </c>
      <c r="AO1063" s="1" t="s">
        <v>631</v>
      </c>
    </row>
    <row r="1064" spans="1:41" x14ac:dyDescent="0.35">
      <c r="A1064" s="2">
        <v>39510</v>
      </c>
      <c r="B1064" t="s">
        <v>202</v>
      </c>
      <c r="C1064">
        <v>3</v>
      </c>
      <c r="D1064" t="s">
        <v>35</v>
      </c>
      <c r="E1064" t="s">
        <v>49</v>
      </c>
      <c r="F1064">
        <v>3</v>
      </c>
      <c r="G1064">
        <v>47</v>
      </c>
      <c r="H1064">
        <v>1</v>
      </c>
      <c r="I1064">
        <v>3</v>
      </c>
      <c r="K1064" t="s">
        <v>37</v>
      </c>
      <c r="L1064" t="s">
        <v>1272</v>
      </c>
      <c r="M1064" s="1" t="s">
        <v>102</v>
      </c>
      <c r="N1064">
        <v>1.91</v>
      </c>
      <c r="O1064" s="3">
        <v>0.14499999999999999</v>
      </c>
      <c r="P1064" s="3">
        <v>1.6E-2</v>
      </c>
      <c r="Q1064" s="3">
        <v>0.66100000000000003</v>
      </c>
      <c r="R1064" s="3">
        <v>0.82899999999999996</v>
      </c>
      <c r="S1064" s="3">
        <v>0.76200000000000001</v>
      </c>
      <c r="T1064" s="1" t="s">
        <v>122</v>
      </c>
      <c r="U1064" s="5">
        <f t="shared" si="200"/>
        <v>3</v>
      </c>
      <c r="V1064" s="5">
        <f t="shared" si="201"/>
        <v>4</v>
      </c>
      <c r="W1064" s="5">
        <f t="shared" si="196"/>
        <v>3</v>
      </c>
      <c r="X1064" s="5">
        <f t="shared" si="197"/>
        <v>4</v>
      </c>
      <c r="Y1064" s="3">
        <v>0.56999999999999995</v>
      </c>
      <c r="Z1064" s="3">
        <v>0.37</v>
      </c>
      <c r="AA1064" s="3">
        <v>2.7E-2</v>
      </c>
      <c r="AB1064" s="3">
        <v>0.29699999999999999</v>
      </c>
      <c r="AC1064" s="3">
        <v>0.44400000000000001</v>
      </c>
      <c r="AD1064" s="1" t="s">
        <v>41</v>
      </c>
      <c r="AE1064" s="5">
        <f t="shared" si="198"/>
        <v>2</v>
      </c>
      <c r="AF1064" s="5">
        <f t="shared" si="199"/>
        <v>6</v>
      </c>
      <c r="AG1064">
        <v>135</v>
      </c>
      <c r="AH1064">
        <v>9</v>
      </c>
      <c r="AI1064">
        <v>1</v>
      </c>
      <c r="AJ1064">
        <v>62</v>
      </c>
      <c r="AK1064">
        <f t="shared" si="202"/>
        <v>73</v>
      </c>
      <c r="AL1064">
        <v>41</v>
      </c>
      <c r="AM1064">
        <v>21</v>
      </c>
      <c r="AN1064">
        <v>2</v>
      </c>
      <c r="AO1064" s="1" t="s">
        <v>152</v>
      </c>
    </row>
    <row r="1065" spans="1:41" x14ac:dyDescent="0.35">
      <c r="A1065" s="2">
        <v>39510</v>
      </c>
      <c r="B1065" t="s">
        <v>202</v>
      </c>
      <c r="C1065">
        <v>3</v>
      </c>
      <c r="D1065" t="s">
        <v>35</v>
      </c>
      <c r="E1065" t="s">
        <v>54</v>
      </c>
      <c r="F1065">
        <v>3</v>
      </c>
      <c r="G1065">
        <v>45</v>
      </c>
      <c r="H1065">
        <v>1</v>
      </c>
      <c r="I1065">
        <v>3</v>
      </c>
      <c r="K1065" t="s">
        <v>37</v>
      </c>
      <c r="L1065" t="s">
        <v>83</v>
      </c>
      <c r="M1065" s="1" t="s">
        <v>69</v>
      </c>
      <c r="N1065">
        <v>1.72</v>
      </c>
      <c r="O1065" s="3">
        <v>9.8000000000000004E-2</v>
      </c>
      <c r="P1065" s="3">
        <v>3.9E-2</v>
      </c>
      <c r="Q1065" s="3">
        <v>0.66700000000000004</v>
      </c>
      <c r="R1065" s="3">
        <v>0.79400000000000004</v>
      </c>
      <c r="S1065" s="3">
        <v>0.64700000000000002</v>
      </c>
      <c r="T1065" s="1" t="s">
        <v>57</v>
      </c>
      <c r="U1065" s="5">
        <f t="shared" si="200"/>
        <v>0</v>
      </c>
      <c r="V1065" s="5">
        <f t="shared" si="201"/>
        <v>0</v>
      </c>
      <c r="W1065" s="5">
        <f t="shared" si="196"/>
        <v>0</v>
      </c>
      <c r="X1065" s="5">
        <f t="shared" si="197"/>
        <v>0</v>
      </c>
      <c r="Y1065" s="3">
        <v>0.57399999999999995</v>
      </c>
      <c r="Z1065" s="3">
        <v>0.438</v>
      </c>
      <c r="AA1065" s="3">
        <v>3.1E-2</v>
      </c>
      <c r="AB1065" s="3">
        <v>0.32100000000000001</v>
      </c>
      <c r="AC1065" s="3">
        <v>0.52800000000000002</v>
      </c>
      <c r="AD1065" s="1" t="s">
        <v>71</v>
      </c>
      <c r="AE1065" s="5">
        <f t="shared" si="198"/>
        <v>3</v>
      </c>
      <c r="AF1065" s="5">
        <f t="shared" si="199"/>
        <v>5</v>
      </c>
      <c r="AG1065">
        <v>115</v>
      </c>
      <c r="AH1065">
        <v>5</v>
      </c>
      <c r="AI1065">
        <v>2</v>
      </c>
      <c r="AJ1065">
        <v>51</v>
      </c>
      <c r="AK1065">
        <f t="shared" si="202"/>
        <v>64</v>
      </c>
      <c r="AL1065">
        <v>34</v>
      </c>
      <c r="AM1065">
        <v>17</v>
      </c>
      <c r="AN1065">
        <v>2</v>
      </c>
      <c r="AO1065" s="1" t="s">
        <v>369</v>
      </c>
    </row>
    <row r="1066" spans="1:41" x14ac:dyDescent="0.35">
      <c r="A1066" s="2">
        <v>39489</v>
      </c>
      <c r="B1066" t="s">
        <v>1212</v>
      </c>
      <c r="C1066">
        <v>3</v>
      </c>
      <c r="D1066" t="s">
        <v>35</v>
      </c>
      <c r="E1066" t="s">
        <v>49</v>
      </c>
      <c r="F1066">
        <v>3</v>
      </c>
      <c r="G1066">
        <v>30</v>
      </c>
      <c r="H1066">
        <v>0</v>
      </c>
      <c r="I1066">
        <v>1</v>
      </c>
      <c r="K1066" t="s">
        <v>675</v>
      </c>
      <c r="L1066" t="s">
        <v>37</v>
      </c>
      <c r="M1066" s="1" t="s">
        <v>1273</v>
      </c>
      <c r="N1066">
        <v>0.9</v>
      </c>
      <c r="O1066" s="3">
        <v>6.2E-2</v>
      </c>
      <c r="P1066" s="3">
        <v>3.6999999999999998E-2</v>
      </c>
      <c r="Q1066" s="3">
        <v>0.64200000000000002</v>
      </c>
      <c r="R1066" s="3">
        <v>0.76900000000000002</v>
      </c>
      <c r="S1066" s="3">
        <v>0.48299999999999998</v>
      </c>
      <c r="T1066" s="1" t="s">
        <v>63</v>
      </c>
      <c r="U1066" s="5">
        <f t="shared" si="200"/>
        <v>2</v>
      </c>
      <c r="V1066" s="5">
        <f t="shared" si="201"/>
        <v>5</v>
      </c>
      <c r="W1066" s="5">
        <f t="shared" si="196"/>
        <v>2</v>
      </c>
      <c r="X1066" s="5">
        <f t="shared" si="197"/>
        <v>5</v>
      </c>
      <c r="Y1066" s="3">
        <v>0.45700000000000002</v>
      </c>
      <c r="Z1066" s="3">
        <v>0.29899999999999999</v>
      </c>
      <c r="AA1066" s="3">
        <v>7.4999999999999997E-2</v>
      </c>
      <c r="AB1066" s="3">
        <v>0.28299999999999997</v>
      </c>
      <c r="AC1066" s="3">
        <v>0.31900000000000001</v>
      </c>
      <c r="AD1066" s="1" t="s">
        <v>371</v>
      </c>
      <c r="AE1066" s="5">
        <f t="shared" si="198"/>
        <v>0</v>
      </c>
      <c r="AF1066" s="5">
        <f t="shared" si="199"/>
        <v>6</v>
      </c>
      <c r="AG1066">
        <v>188</v>
      </c>
      <c r="AH1066">
        <v>5</v>
      </c>
      <c r="AI1066">
        <v>3</v>
      </c>
      <c r="AJ1066">
        <v>81</v>
      </c>
      <c r="AK1066">
        <f t="shared" si="202"/>
        <v>107</v>
      </c>
      <c r="AL1066">
        <v>52</v>
      </c>
      <c r="AM1066">
        <v>29</v>
      </c>
      <c r="AN1066">
        <v>8</v>
      </c>
      <c r="AO1066" s="1" t="s">
        <v>374</v>
      </c>
    </row>
    <row r="1067" spans="1:41" x14ac:dyDescent="0.35">
      <c r="A1067" s="2">
        <v>39489</v>
      </c>
      <c r="B1067" t="s">
        <v>1212</v>
      </c>
      <c r="C1067">
        <v>3</v>
      </c>
      <c r="D1067" t="s">
        <v>35</v>
      </c>
      <c r="E1067" t="s">
        <v>54</v>
      </c>
      <c r="F1067">
        <v>3</v>
      </c>
      <c r="G1067">
        <v>296</v>
      </c>
      <c r="H1067">
        <v>1</v>
      </c>
      <c r="I1067">
        <v>1</v>
      </c>
      <c r="J1067" t="s">
        <v>203</v>
      </c>
      <c r="K1067" t="s">
        <v>37</v>
      </c>
      <c r="L1067" t="s">
        <v>1040</v>
      </c>
      <c r="M1067" s="1" t="s">
        <v>665</v>
      </c>
      <c r="N1067">
        <v>1.85</v>
      </c>
      <c r="O1067" s="3">
        <v>0.14299999999999999</v>
      </c>
      <c r="P1067" s="3">
        <v>4.1000000000000002E-2</v>
      </c>
      <c r="Q1067" s="3">
        <v>0.51</v>
      </c>
      <c r="R1067" s="3">
        <v>0.8</v>
      </c>
      <c r="S1067" s="3">
        <v>0.70799999999999996</v>
      </c>
      <c r="T1067" s="1" t="s">
        <v>57</v>
      </c>
      <c r="U1067" s="5">
        <f t="shared" si="200"/>
        <v>0</v>
      </c>
      <c r="V1067" s="5">
        <f t="shared" si="201"/>
        <v>0</v>
      </c>
      <c r="W1067" s="5">
        <f t="shared" si="196"/>
        <v>0</v>
      </c>
      <c r="X1067" s="5">
        <f t="shared" si="197"/>
        <v>0</v>
      </c>
      <c r="Y1067" s="3">
        <v>0.59799999999999998</v>
      </c>
      <c r="Z1067" s="3">
        <v>0.45300000000000001</v>
      </c>
      <c r="AA1067" s="3">
        <v>1.9E-2</v>
      </c>
      <c r="AB1067" s="3">
        <v>0.3</v>
      </c>
      <c r="AC1067" s="3">
        <v>0.65200000000000002</v>
      </c>
      <c r="AD1067" s="1" t="s">
        <v>71</v>
      </c>
      <c r="AE1067" s="5">
        <f t="shared" si="198"/>
        <v>3</v>
      </c>
      <c r="AF1067" s="5">
        <f t="shared" si="199"/>
        <v>5</v>
      </c>
      <c r="AG1067">
        <v>102</v>
      </c>
      <c r="AH1067">
        <v>7</v>
      </c>
      <c r="AI1067">
        <v>2</v>
      </c>
      <c r="AJ1067">
        <v>49</v>
      </c>
      <c r="AK1067">
        <f t="shared" si="202"/>
        <v>53</v>
      </c>
      <c r="AL1067">
        <v>25</v>
      </c>
      <c r="AM1067">
        <v>24</v>
      </c>
      <c r="AN1067">
        <v>1</v>
      </c>
      <c r="AO1067" s="1" t="s">
        <v>337</v>
      </c>
    </row>
    <row r="1068" spans="1:41" x14ac:dyDescent="0.35">
      <c r="A1068" s="2">
        <v>39486</v>
      </c>
      <c r="B1068" t="s">
        <v>684</v>
      </c>
      <c r="C1068">
        <v>3</v>
      </c>
      <c r="D1068" t="s">
        <v>35</v>
      </c>
      <c r="E1068" t="s">
        <v>98</v>
      </c>
      <c r="F1068">
        <v>3</v>
      </c>
      <c r="G1068">
        <v>4</v>
      </c>
      <c r="H1068">
        <v>0</v>
      </c>
      <c r="K1068" t="s">
        <v>993</v>
      </c>
      <c r="L1068" t="s">
        <v>37</v>
      </c>
      <c r="M1068" s="1" t="s">
        <v>1274</v>
      </c>
      <c r="U1068" s="5">
        <f t="shared" si="200"/>
        <v>0</v>
      </c>
      <c r="V1068" s="5">
        <f t="shared" si="201"/>
        <v>0</v>
      </c>
      <c r="AK1068">
        <f t="shared" si="202"/>
        <v>0</v>
      </c>
    </row>
    <row r="1069" spans="1:41" x14ac:dyDescent="0.35">
      <c r="A1069" s="2">
        <v>39461</v>
      </c>
      <c r="B1069" t="s">
        <v>346</v>
      </c>
      <c r="C1069">
        <v>5</v>
      </c>
      <c r="D1069" t="s">
        <v>35</v>
      </c>
      <c r="E1069" t="s">
        <v>61</v>
      </c>
      <c r="F1069">
        <v>3</v>
      </c>
      <c r="G1069">
        <v>38</v>
      </c>
      <c r="H1069">
        <v>1</v>
      </c>
      <c r="I1069">
        <v>3</v>
      </c>
      <c r="K1069" t="s">
        <v>37</v>
      </c>
      <c r="L1069" t="s">
        <v>548</v>
      </c>
      <c r="M1069" s="1" t="s">
        <v>1275</v>
      </c>
      <c r="N1069">
        <v>1.26</v>
      </c>
      <c r="O1069" s="3">
        <v>0.09</v>
      </c>
      <c r="P1069" s="3">
        <v>1.6E-2</v>
      </c>
      <c r="Q1069" s="3">
        <v>0.55700000000000005</v>
      </c>
      <c r="R1069" s="3">
        <v>0.77900000000000003</v>
      </c>
      <c r="S1069" s="3">
        <v>0.63</v>
      </c>
      <c r="T1069" s="1" t="s">
        <v>71</v>
      </c>
      <c r="U1069" s="5">
        <f t="shared" si="200"/>
        <v>3</v>
      </c>
      <c r="V1069" s="5">
        <f t="shared" si="201"/>
        <v>5</v>
      </c>
      <c r="W1069" s="5">
        <f t="shared" ref="W1069:W1088" si="203">_xlfn.NUMBERVALUE(LEFT(T1069, FIND( "/", T1069) - 1))</f>
        <v>3</v>
      </c>
      <c r="X1069" s="5">
        <f t="shared" ref="X1069:X1088" si="204">_xlfn.NUMBERVALUE(RIGHT(T1069, LEN(T1069) - FIND( "/", T1069)))</f>
        <v>5</v>
      </c>
      <c r="Y1069" s="3">
        <v>0.52700000000000002</v>
      </c>
      <c r="Z1069" s="3">
        <v>0.36</v>
      </c>
      <c r="AA1069" s="3">
        <v>0.11</v>
      </c>
      <c r="AB1069" s="3">
        <v>0.28899999999999998</v>
      </c>
      <c r="AC1069" s="3">
        <v>0.53800000000000003</v>
      </c>
      <c r="AD1069" s="1" t="s">
        <v>95</v>
      </c>
      <c r="AE1069" s="5">
        <f t="shared" ref="AE1069:AE1088" si="205">_xlfn.NUMBERVALUE(LEFT(AD1069, FIND( "/", AD1069) - 1))</f>
        <v>4</v>
      </c>
      <c r="AF1069" s="5">
        <f t="shared" ref="AF1069:AF1088" si="206">_xlfn.NUMBERVALUE(RIGHT(AD1069, LEN(AD1069) - FIND( "/", AD1069)))</f>
        <v>12</v>
      </c>
      <c r="AG1069">
        <v>258</v>
      </c>
      <c r="AH1069">
        <v>11</v>
      </c>
      <c r="AI1069">
        <v>2</v>
      </c>
      <c r="AJ1069">
        <v>122</v>
      </c>
      <c r="AK1069">
        <f t="shared" si="202"/>
        <v>136</v>
      </c>
      <c r="AL1069">
        <v>68</v>
      </c>
      <c r="AM1069">
        <v>54</v>
      </c>
      <c r="AN1069">
        <v>15</v>
      </c>
      <c r="AO1069" s="1" t="s">
        <v>1177</v>
      </c>
    </row>
    <row r="1070" spans="1:41" x14ac:dyDescent="0.35">
      <c r="A1070" s="2">
        <v>39461</v>
      </c>
      <c r="B1070" t="s">
        <v>346</v>
      </c>
      <c r="C1070">
        <v>5</v>
      </c>
      <c r="D1070" t="s">
        <v>35</v>
      </c>
      <c r="E1070" t="s">
        <v>36</v>
      </c>
      <c r="F1070">
        <v>3</v>
      </c>
      <c r="G1070">
        <v>1</v>
      </c>
      <c r="H1070">
        <v>1</v>
      </c>
      <c r="I1070">
        <v>3</v>
      </c>
      <c r="J1070">
        <v>1</v>
      </c>
      <c r="K1070" t="s">
        <v>37</v>
      </c>
      <c r="L1070" t="s">
        <v>435</v>
      </c>
      <c r="M1070" s="1" t="s">
        <v>1276</v>
      </c>
      <c r="N1070">
        <v>1.17</v>
      </c>
      <c r="O1070" s="3">
        <v>0.115</v>
      </c>
      <c r="P1070" s="3">
        <v>5.2999999999999999E-2</v>
      </c>
      <c r="Q1070" s="3">
        <v>0.68100000000000005</v>
      </c>
      <c r="R1070" s="3">
        <v>0.77900000000000003</v>
      </c>
      <c r="S1070" s="3">
        <v>0.41699999999999998</v>
      </c>
      <c r="T1070" s="1" t="s">
        <v>387</v>
      </c>
      <c r="U1070" s="5">
        <f t="shared" si="200"/>
        <v>7</v>
      </c>
      <c r="V1070" s="5">
        <f t="shared" si="201"/>
        <v>9</v>
      </c>
      <c r="W1070" s="5">
        <f t="shared" si="203"/>
        <v>7</v>
      </c>
      <c r="X1070" s="5">
        <f t="shared" si="204"/>
        <v>9</v>
      </c>
      <c r="Y1070" s="3">
        <v>0.53200000000000003</v>
      </c>
      <c r="Z1070" s="3">
        <v>0.39400000000000002</v>
      </c>
      <c r="AA1070" s="3">
        <v>9.1999999999999998E-2</v>
      </c>
      <c r="AB1070" s="3">
        <v>0.29399999999999998</v>
      </c>
      <c r="AC1070" s="3">
        <v>0.56100000000000005</v>
      </c>
      <c r="AD1070" s="1" t="s">
        <v>200</v>
      </c>
      <c r="AE1070" s="5">
        <f t="shared" si="205"/>
        <v>4</v>
      </c>
      <c r="AF1070" s="5">
        <f t="shared" si="206"/>
        <v>11</v>
      </c>
      <c r="AG1070">
        <v>222</v>
      </c>
      <c r="AH1070">
        <v>13</v>
      </c>
      <c r="AI1070">
        <v>6</v>
      </c>
      <c r="AJ1070">
        <v>113</v>
      </c>
      <c r="AK1070">
        <f t="shared" si="202"/>
        <v>109</v>
      </c>
      <c r="AL1070">
        <v>77</v>
      </c>
      <c r="AM1070">
        <v>36</v>
      </c>
      <c r="AN1070">
        <v>10</v>
      </c>
      <c r="AO1070" s="1" t="s">
        <v>674</v>
      </c>
    </row>
    <row r="1071" spans="1:41" x14ac:dyDescent="0.35">
      <c r="A1071" s="2">
        <v>39461</v>
      </c>
      <c r="B1071" t="s">
        <v>346</v>
      </c>
      <c r="C1071">
        <v>5</v>
      </c>
      <c r="D1071" t="s">
        <v>35</v>
      </c>
      <c r="E1071" t="s">
        <v>43</v>
      </c>
      <c r="F1071">
        <v>3</v>
      </c>
      <c r="G1071">
        <v>5</v>
      </c>
      <c r="H1071">
        <v>1</v>
      </c>
      <c r="I1071">
        <v>3</v>
      </c>
      <c r="J1071">
        <v>5</v>
      </c>
      <c r="K1071" t="s">
        <v>37</v>
      </c>
      <c r="L1071" t="s">
        <v>774</v>
      </c>
      <c r="M1071" s="1" t="s">
        <v>1277</v>
      </c>
      <c r="N1071">
        <v>1.48</v>
      </c>
      <c r="O1071" s="3">
        <v>7.4999999999999997E-2</v>
      </c>
      <c r="P1071" s="3">
        <v>3.2000000000000001E-2</v>
      </c>
      <c r="Q1071" s="3">
        <v>0.624</v>
      </c>
      <c r="R1071" s="3">
        <v>0.75900000000000001</v>
      </c>
      <c r="S1071" s="3">
        <v>0.51400000000000001</v>
      </c>
      <c r="T1071" s="1" t="s">
        <v>311</v>
      </c>
      <c r="U1071" s="5">
        <f t="shared" si="200"/>
        <v>8</v>
      </c>
      <c r="V1071" s="5">
        <f t="shared" si="201"/>
        <v>9</v>
      </c>
      <c r="W1071" s="5">
        <f t="shared" si="203"/>
        <v>8</v>
      </c>
      <c r="X1071" s="5">
        <f t="shared" si="204"/>
        <v>9</v>
      </c>
      <c r="Y1071" s="3">
        <v>0.58199999999999996</v>
      </c>
      <c r="Z1071" s="3">
        <v>0.495</v>
      </c>
      <c r="AA1071" s="3">
        <v>4.3999999999999997E-2</v>
      </c>
      <c r="AB1071" s="3">
        <v>0.442</v>
      </c>
      <c r="AC1071" s="3">
        <v>0.56399999999999995</v>
      </c>
      <c r="AD1071" s="1" t="s">
        <v>127</v>
      </c>
      <c r="AE1071" s="5">
        <f t="shared" si="205"/>
        <v>6</v>
      </c>
      <c r="AF1071" s="5">
        <f t="shared" si="206"/>
        <v>14</v>
      </c>
      <c r="AG1071">
        <v>184</v>
      </c>
      <c r="AH1071">
        <v>7</v>
      </c>
      <c r="AI1071">
        <v>3</v>
      </c>
      <c r="AJ1071">
        <v>93</v>
      </c>
      <c r="AK1071">
        <f t="shared" si="202"/>
        <v>91</v>
      </c>
      <c r="AL1071">
        <v>58</v>
      </c>
      <c r="AM1071">
        <v>35</v>
      </c>
      <c r="AN1071">
        <v>4</v>
      </c>
      <c r="AO1071" s="1" t="s">
        <v>859</v>
      </c>
    </row>
    <row r="1072" spans="1:41" x14ac:dyDescent="0.35">
      <c r="A1072" s="2">
        <v>39461</v>
      </c>
      <c r="B1072" t="s">
        <v>346</v>
      </c>
      <c r="C1072">
        <v>5</v>
      </c>
      <c r="D1072" t="s">
        <v>35</v>
      </c>
      <c r="E1072" t="s">
        <v>49</v>
      </c>
      <c r="F1072">
        <v>3</v>
      </c>
      <c r="G1072">
        <v>22</v>
      </c>
      <c r="H1072">
        <v>1</v>
      </c>
      <c r="I1072">
        <v>3</v>
      </c>
      <c r="J1072">
        <v>19</v>
      </c>
      <c r="K1072" t="s">
        <v>37</v>
      </c>
      <c r="L1072" t="s">
        <v>997</v>
      </c>
      <c r="M1072" s="1" t="s">
        <v>1278</v>
      </c>
      <c r="N1072">
        <v>1.27</v>
      </c>
      <c r="O1072" s="3">
        <v>0.125</v>
      </c>
      <c r="P1072" s="3">
        <v>5.8000000000000003E-2</v>
      </c>
      <c r="Q1072" s="3">
        <v>0.59599999999999997</v>
      </c>
      <c r="R1072" s="3">
        <v>0.72599999999999998</v>
      </c>
      <c r="S1072" s="3">
        <v>0.45200000000000001</v>
      </c>
      <c r="T1072" s="1" t="s">
        <v>186</v>
      </c>
      <c r="U1072" s="5">
        <f t="shared" si="200"/>
        <v>4</v>
      </c>
      <c r="V1072" s="5">
        <f t="shared" si="201"/>
        <v>7</v>
      </c>
      <c r="W1072" s="5">
        <f t="shared" si="203"/>
        <v>4</v>
      </c>
      <c r="X1072" s="5">
        <f t="shared" si="204"/>
        <v>7</v>
      </c>
      <c r="Y1072" s="3">
        <v>0.55700000000000005</v>
      </c>
      <c r="Z1072" s="3">
        <v>0.48899999999999999</v>
      </c>
      <c r="AA1072" s="3">
        <v>6.7000000000000004E-2</v>
      </c>
      <c r="AB1072" s="3">
        <v>0.41699999999999998</v>
      </c>
      <c r="AC1072" s="3">
        <v>0.57099999999999995</v>
      </c>
      <c r="AD1072" s="1" t="s">
        <v>433</v>
      </c>
      <c r="AE1072" s="5">
        <f t="shared" si="205"/>
        <v>7</v>
      </c>
      <c r="AF1072" s="5">
        <f t="shared" si="206"/>
        <v>12</v>
      </c>
      <c r="AG1072">
        <v>194</v>
      </c>
      <c r="AH1072">
        <v>13</v>
      </c>
      <c r="AI1072">
        <v>6</v>
      </c>
      <c r="AJ1072">
        <v>104</v>
      </c>
      <c r="AK1072">
        <f t="shared" si="202"/>
        <v>90</v>
      </c>
      <c r="AL1072">
        <v>62</v>
      </c>
      <c r="AM1072">
        <v>42</v>
      </c>
      <c r="AN1072">
        <v>6</v>
      </c>
      <c r="AO1072" s="1" t="s">
        <v>674</v>
      </c>
    </row>
    <row r="1073" spans="1:41" x14ac:dyDescent="0.35">
      <c r="A1073" s="2">
        <v>39461</v>
      </c>
      <c r="B1073" t="s">
        <v>346</v>
      </c>
      <c r="C1073">
        <v>5</v>
      </c>
      <c r="D1073" t="s">
        <v>35</v>
      </c>
      <c r="E1073" t="s">
        <v>54</v>
      </c>
      <c r="F1073">
        <v>3</v>
      </c>
      <c r="G1073">
        <v>62</v>
      </c>
      <c r="H1073">
        <v>1</v>
      </c>
      <c r="I1073">
        <v>3</v>
      </c>
      <c r="K1073" t="s">
        <v>37</v>
      </c>
      <c r="L1073" t="s">
        <v>491</v>
      </c>
      <c r="M1073" s="1" t="s">
        <v>1002</v>
      </c>
      <c r="N1073">
        <v>2.21</v>
      </c>
      <c r="O1073" s="3">
        <v>8.1000000000000003E-2</v>
      </c>
      <c r="P1073" s="3">
        <v>1.6E-2</v>
      </c>
      <c r="Q1073" s="3">
        <v>0.74199999999999999</v>
      </c>
      <c r="R1073" s="3">
        <v>0.76100000000000001</v>
      </c>
      <c r="S1073" s="3">
        <v>0.81299999999999994</v>
      </c>
      <c r="T1073" s="1" t="s">
        <v>122</v>
      </c>
      <c r="U1073" s="5">
        <f t="shared" si="200"/>
        <v>3</v>
      </c>
      <c r="V1073" s="5">
        <f t="shared" si="201"/>
        <v>4</v>
      </c>
      <c r="W1073" s="5">
        <f t="shared" si="203"/>
        <v>3</v>
      </c>
      <c r="X1073" s="5">
        <f t="shared" si="204"/>
        <v>4</v>
      </c>
      <c r="Y1073" s="3">
        <v>0.61</v>
      </c>
      <c r="Z1073" s="3">
        <v>0.5</v>
      </c>
      <c r="AA1073" s="3">
        <v>8.6999999999999994E-2</v>
      </c>
      <c r="AB1073" s="3">
        <v>0.38600000000000001</v>
      </c>
      <c r="AC1073" s="3">
        <v>0.68600000000000005</v>
      </c>
      <c r="AD1073" s="1" t="s">
        <v>599</v>
      </c>
      <c r="AE1073" s="5">
        <f t="shared" si="205"/>
        <v>7</v>
      </c>
      <c r="AF1073" s="5">
        <f t="shared" si="206"/>
        <v>14</v>
      </c>
      <c r="AG1073">
        <v>154</v>
      </c>
      <c r="AH1073">
        <v>5</v>
      </c>
      <c r="AI1073">
        <v>1</v>
      </c>
      <c r="AJ1073">
        <v>62</v>
      </c>
      <c r="AK1073">
        <f t="shared" si="202"/>
        <v>92</v>
      </c>
      <c r="AL1073">
        <v>46</v>
      </c>
      <c r="AM1073">
        <v>16</v>
      </c>
      <c r="AN1073">
        <v>8</v>
      </c>
      <c r="AO1073" s="1" t="s">
        <v>85</v>
      </c>
    </row>
    <row r="1074" spans="1:41" x14ac:dyDescent="0.35">
      <c r="A1074" s="2">
        <v>39461</v>
      </c>
      <c r="B1074" t="s">
        <v>346</v>
      </c>
      <c r="C1074">
        <v>5</v>
      </c>
      <c r="D1074" t="s">
        <v>35</v>
      </c>
      <c r="E1074" t="s">
        <v>128</v>
      </c>
      <c r="F1074">
        <v>3</v>
      </c>
      <c r="G1074">
        <v>70</v>
      </c>
      <c r="H1074">
        <v>1</v>
      </c>
      <c r="I1074">
        <v>3</v>
      </c>
      <c r="K1074" t="s">
        <v>37</v>
      </c>
      <c r="L1074" t="s">
        <v>776</v>
      </c>
      <c r="M1074" s="1" t="s">
        <v>392</v>
      </c>
      <c r="N1074">
        <v>1.85</v>
      </c>
      <c r="O1074" s="3">
        <v>0.16400000000000001</v>
      </c>
      <c r="P1074" s="3">
        <v>4.1000000000000002E-2</v>
      </c>
      <c r="Q1074" s="3">
        <v>0.61599999999999999</v>
      </c>
      <c r="R1074" s="3">
        <v>0.75600000000000001</v>
      </c>
      <c r="S1074" s="3">
        <v>0.64300000000000002</v>
      </c>
      <c r="T1074" s="1" t="s">
        <v>75</v>
      </c>
      <c r="U1074" s="5">
        <f t="shared" si="200"/>
        <v>2</v>
      </c>
      <c r="V1074" s="5">
        <f t="shared" si="201"/>
        <v>2</v>
      </c>
      <c r="W1074" s="5">
        <f t="shared" si="203"/>
        <v>2</v>
      </c>
      <c r="X1074" s="5">
        <f t="shared" si="204"/>
        <v>2</v>
      </c>
      <c r="Y1074" s="3">
        <v>0.628</v>
      </c>
      <c r="Z1074" s="3">
        <v>0.53100000000000003</v>
      </c>
      <c r="AA1074" s="3">
        <v>7.8E-2</v>
      </c>
      <c r="AB1074" s="3">
        <v>0.5</v>
      </c>
      <c r="AC1074" s="3">
        <v>0.57699999999999996</v>
      </c>
      <c r="AD1074" s="1" t="s">
        <v>189</v>
      </c>
      <c r="AE1074" s="5">
        <f t="shared" si="205"/>
        <v>6</v>
      </c>
      <c r="AF1074" s="5">
        <f t="shared" si="206"/>
        <v>8</v>
      </c>
      <c r="AG1074">
        <v>137</v>
      </c>
      <c r="AH1074">
        <v>12</v>
      </c>
      <c r="AI1074">
        <v>3</v>
      </c>
      <c r="AJ1074">
        <v>73</v>
      </c>
      <c r="AK1074">
        <f t="shared" si="202"/>
        <v>64</v>
      </c>
      <c r="AL1074">
        <v>45</v>
      </c>
      <c r="AM1074">
        <v>28</v>
      </c>
      <c r="AN1074">
        <v>5</v>
      </c>
      <c r="AO1074" s="1" t="s">
        <v>308</v>
      </c>
    </row>
    <row r="1075" spans="1:41" x14ac:dyDescent="0.35">
      <c r="A1075" s="2">
        <v>39461</v>
      </c>
      <c r="B1075" t="s">
        <v>346</v>
      </c>
      <c r="C1075">
        <v>5</v>
      </c>
      <c r="D1075" t="s">
        <v>35</v>
      </c>
      <c r="E1075" t="s">
        <v>133</v>
      </c>
      <c r="F1075">
        <v>3</v>
      </c>
      <c r="G1075">
        <v>81</v>
      </c>
      <c r="H1075">
        <v>1</v>
      </c>
      <c r="I1075">
        <v>3</v>
      </c>
      <c r="K1075" t="s">
        <v>37</v>
      </c>
      <c r="L1075" t="s">
        <v>922</v>
      </c>
      <c r="M1075" s="1" t="s">
        <v>1279</v>
      </c>
      <c r="N1075">
        <v>1.65</v>
      </c>
      <c r="O1075" s="3">
        <v>7.5999999999999998E-2</v>
      </c>
      <c r="P1075" s="3">
        <v>5.0999999999999997E-2</v>
      </c>
      <c r="Q1075" s="3">
        <v>0.63300000000000001</v>
      </c>
      <c r="R1075" s="3">
        <v>0.84</v>
      </c>
      <c r="S1075" s="3">
        <v>0.44800000000000001</v>
      </c>
      <c r="T1075" s="1" t="s">
        <v>70</v>
      </c>
      <c r="U1075" s="5">
        <f t="shared" si="200"/>
        <v>1</v>
      </c>
      <c r="V1075" s="5">
        <f t="shared" si="201"/>
        <v>2</v>
      </c>
      <c r="W1075" s="5">
        <f t="shared" si="203"/>
        <v>1</v>
      </c>
      <c r="X1075" s="5">
        <f t="shared" si="204"/>
        <v>2</v>
      </c>
      <c r="Y1075" s="3">
        <v>0.59599999999999997</v>
      </c>
      <c r="Z1075" s="3">
        <v>0.5</v>
      </c>
      <c r="AA1075" s="3">
        <v>8.5000000000000006E-2</v>
      </c>
      <c r="AB1075" s="3">
        <v>0.42099999999999999</v>
      </c>
      <c r="AC1075" s="3">
        <v>0.56799999999999995</v>
      </c>
      <c r="AD1075" s="1" t="s">
        <v>332</v>
      </c>
      <c r="AE1075" s="5">
        <f t="shared" si="205"/>
        <v>6</v>
      </c>
      <c r="AF1075" s="5">
        <f t="shared" si="206"/>
        <v>7</v>
      </c>
      <c r="AG1075">
        <v>161</v>
      </c>
      <c r="AH1075">
        <v>6</v>
      </c>
      <c r="AI1075">
        <v>4</v>
      </c>
      <c r="AJ1075">
        <v>79</v>
      </c>
      <c r="AK1075">
        <f t="shared" si="202"/>
        <v>82</v>
      </c>
      <c r="AL1075">
        <v>50</v>
      </c>
      <c r="AM1075">
        <v>29</v>
      </c>
      <c r="AN1075">
        <v>7</v>
      </c>
      <c r="AO1075" s="1" t="s">
        <v>132</v>
      </c>
    </row>
    <row r="1076" spans="1:41" x14ac:dyDescent="0.35">
      <c r="A1076" s="2">
        <v>39398</v>
      </c>
      <c r="B1076" t="s">
        <v>1227</v>
      </c>
      <c r="C1076">
        <v>3</v>
      </c>
      <c r="D1076" t="s">
        <v>35</v>
      </c>
      <c r="E1076" t="s">
        <v>98</v>
      </c>
      <c r="F1076">
        <v>3</v>
      </c>
      <c r="G1076">
        <v>2</v>
      </c>
      <c r="H1076">
        <v>0</v>
      </c>
      <c r="K1076" t="s">
        <v>140</v>
      </c>
      <c r="L1076" t="s">
        <v>37</v>
      </c>
      <c r="M1076" s="1" t="s">
        <v>537</v>
      </c>
      <c r="N1076">
        <v>0.66</v>
      </c>
      <c r="O1076" s="3">
        <v>0.13</v>
      </c>
      <c r="P1076" s="3">
        <v>0</v>
      </c>
      <c r="Q1076" s="3">
        <v>0.63800000000000001</v>
      </c>
      <c r="R1076" s="3">
        <v>0.61399999999999999</v>
      </c>
      <c r="S1076" s="3">
        <v>0.56000000000000005</v>
      </c>
      <c r="T1076" s="1" t="s">
        <v>80</v>
      </c>
      <c r="U1076" s="5">
        <f t="shared" si="200"/>
        <v>5</v>
      </c>
      <c r="V1076" s="5">
        <f t="shared" si="201"/>
        <v>8</v>
      </c>
      <c r="W1076" s="5">
        <f t="shared" si="203"/>
        <v>5</v>
      </c>
      <c r="X1076" s="5">
        <f t="shared" si="204"/>
        <v>8</v>
      </c>
      <c r="Y1076" s="3">
        <v>0.44800000000000001</v>
      </c>
      <c r="Z1076" s="3">
        <v>0.26800000000000002</v>
      </c>
      <c r="AA1076" s="3">
        <v>5.3999999999999999E-2</v>
      </c>
      <c r="AB1076" s="3">
        <v>0.20499999999999999</v>
      </c>
      <c r="AC1076" s="3">
        <v>0.41199999999999998</v>
      </c>
      <c r="AD1076" s="1" t="s">
        <v>112</v>
      </c>
      <c r="AE1076" s="5">
        <f t="shared" si="205"/>
        <v>1</v>
      </c>
      <c r="AF1076" s="5">
        <f t="shared" si="206"/>
        <v>4</v>
      </c>
      <c r="AG1076">
        <v>125</v>
      </c>
      <c r="AH1076">
        <v>9</v>
      </c>
      <c r="AI1076">
        <v>0</v>
      </c>
      <c r="AJ1076">
        <v>69</v>
      </c>
      <c r="AK1076">
        <f t="shared" si="202"/>
        <v>56</v>
      </c>
      <c r="AL1076">
        <v>44</v>
      </c>
      <c r="AM1076">
        <v>25</v>
      </c>
      <c r="AN1076">
        <v>3</v>
      </c>
      <c r="AO1076" s="1" t="s">
        <v>698</v>
      </c>
    </row>
    <row r="1077" spans="1:41" x14ac:dyDescent="0.35">
      <c r="A1077" s="2">
        <v>39398</v>
      </c>
      <c r="B1077" t="s">
        <v>1227</v>
      </c>
      <c r="C1077">
        <v>3</v>
      </c>
      <c r="D1077" t="s">
        <v>35</v>
      </c>
      <c r="E1077" t="s">
        <v>98</v>
      </c>
      <c r="F1077">
        <v>3</v>
      </c>
      <c r="G1077">
        <v>8</v>
      </c>
      <c r="H1077">
        <v>0</v>
      </c>
      <c r="K1077" t="s">
        <v>578</v>
      </c>
      <c r="L1077" t="s">
        <v>37</v>
      </c>
      <c r="M1077" s="1" t="s">
        <v>212</v>
      </c>
      <c r="N1077">
        <v>0.7</v>
      </c>
      <c r="O1077" s="3">
        <v>2.1000000000000001E-2</v>
      </c>
      <c r="P1077" s="3">
        <v>4.2999999999999997E-2</v>
      </c>
      <c r="Q1077" s="3">
        <v>0.51100000000000001</v>
      </c>
      <c r="R1077" s="3">
        <v>0.5</v>
      </c>
      <c r="S1077" s="3">
        <v>0.39100000000000001</v>
      </c>
      <c r="T1077" s="1" t="s">
        <v>234</v>
      </c>
      <c r="U1077" s="5">
        <f t="shared" si="200"/>
        <v>5</v>
      </c>
      <c r="V1077" s="5">
        <f t="shared" si="201"/>
        <v>10</v>
      </c>
      <c r="W1077" s="5">
        <f t="shared" si="203"/>
        <v>5</v>
      </c>
      <c r="X1077" s="5">
        <f t="shared" si="204"/>
        <v>10</v>
      </c>
      <c r="Y1077" s="3">
        <v>0.41299999999999998</v>
      </c>
      <c r="Z1077" s="3">
        <v>0.38700000000000001</v>
      </c>
      <c r="AA1077" s="3">
        <v>3.2000000000000001E-2</v>
      </c>
      <c r="AB1077" s="3">
        <v>0.22900000000000001</v>
      </c>
      <c r="AC1077" s="3">
        <v>0.59299999999999997</v>
      </c>
      <c r="AD1077" s="1" t="s">
        <v>88</v>
      </c>
      <c r="AE1077" s="5">
        <f t="shared" si="205"/>
        <v>2</v>
      </c>
      <c r="AF1077" s="5">
        <f t="shared" si="206"/>
        <v>3</v>
      </c>
      <c r="AG1077">
        <v>109</v>
      </c>
      <c r="AH1077">
        <v>1</v>
      </c>
      <c r="AI1077">
        <v>2</v>
      </c>
      <c r="AJ1077">
        <v>47</v>
      </c>
      <c r="AK1077">
        <f t="shared" si="202"/>
        <v>62</v>
      </c>
      <c r="AL1077">
        <v>24</v>
      </c>
      <c r="AM1077">
        <v>23</v>
      </c>
      <c r="AN1077">
        <v>2</v>
      </c>
      <c r="AO1077" s="1" t="s">
        <v>440</v>
      </c>
    </row>
    <row r="1078" spans="1:41" x14ac:dyDescent="0.35">
      <c r="A1078" s="2">
        <v>39398</v>
      </c>
      <c r="B1078" t="s">
        <v>1227</v>
      </c>
      <c r="C1078">
        <v>3</v>
      </c>
      <c r="D1078" t="s">
        <v>35</v>
      </c>
      <c r="E1078" t="s">
        <v>98</v>
      </c>
      <c r="F1078">
        <v>3</v>
      </c>
      <c r="G1078">
        <v>6</v>
      </c>
      <c r="H1078">
        <v>0</v>
      </c>
      <c r="K1078" t="s">
        <v>774</v>
      </c>
      <c r="L1078" t="s">
        <v>37</v>
      </c>
      <c r="M1078" s="1" t="s">
        <v>537</v>
      </c>
      <c r="N1078">
        <v>0.8</v>
      </c>
      <c r="O1078" s="3">
        <v>6.0999999999999999E-2</v>
      </c>
      <c r="P1078" s="3">
        <v>1.4999999999999999E-2</v>
      </c>
      <c r="Q1078" s="3">
        <v>0.65200000000000002</v>
      </c>
      <c r="R1078" s="3">
        <v>0.67400000000000004</v>
      </c>
      <c r="S1078" s="3">
        <v>0.52200000000000002</v>
      </c>
      <c r="T1078" s="1" t="s">
        <v>136</v>
      </c>
      <c r="U1078" s="5">
        <f t="shared" si="200"/>
        <v>4</v>
      </c>
      <c r="V1078" s="5">
        <f t="shared" si="201"/>
        <v>6</v>
      </c>
      <c r="W1078" s="5">
        <f t="shared" si="203"/>
        <v>4</v>
      </c>
      <c r="X1078" s="5">
        <f t="shared" si="204"/>
        <v>6</v>
      </c>
      <c r="Y1078" s="3">
        <v>0.46200000000000002</v>
      </c>
      <c r="Z1078" s="3">
        <v>0.30299999999999999</v>
      </c>
      <c r="AA1078" s="3">
        <v>1.4999999999999999E-2</v>
      </c>
      <c r="AB1078" s="3">
        <v>0.35699999999999998</v>
      </c>
      <c r="AC1078" s="3">
        <v>0.20799999999999999</v>
      </c>
      <c r="AD1078" s="1" t="s">
        <v>367</v>
      </c>
      <c r="AE1078" s="5">
        <f t="shared" si="205"/>
        <v>0</v>
      </c>
      <c r="AF1078" s="5">
        <f t="shared" si="206"/>
        <v>3</v>
      </c>
      <c r="AG1078">
        <v>132</v>
      </c>
      <c r="AH1078">
        <v>4</v>
      </c>
      <c r="AI1078">
        <v>1</v>
      </c>
      <c r="AJ1078">
        <v>66</v>
      </c>
      <c r="AK1078">
        <f t="shared" si="202"/>
        <v>66</v>
      </c>
      <c r="AL1078">
        <v>43</v>
      </c>
      <c r="AM1078">
        <v>23</v>
      </c>
      <c r="AN1078">
        <v>1</v>
      </c>
      <c r="AO1078" s="1" t="s">
        <v>155</v>
      </c>
    </row>
    <row r="1079" spans="1:41" x14ac:dyDescent="0.35">
      <c r="A1079" s="2">
        <v>39383</v>
      </c>
      <c r="B1079" t="s">
        <v>236</v>
      </c>
      <c r="C1079">
        <v>3</v>
      </c>
      <c r="D1079" t="s">
        <v>35</v>
      </c>
      <c r="E1079" t="s">
        <v>54</v>
      </c>
      <c r="F1079">
        <v>3</v>
      </c>
      <c r="G1079">
        <v>39</v>
      </c>
      <c r="H1079">
        <v>0</v>
      </c>
      <c r="I1079">
        <v>3</v>
      </c>
      <c r="K1079" t="s">
        <v>1272</v>
      </c>
      <c r="L1079" t="s">
        <v>37</v>
      </c>
      <c r="M1079" s="1" t="s">
        <v>164</v>
      </c>
      <c r="N1079">
        <v>0.47</v>
      </c>
      <c r="O1079" s="3">
        <v>8.7999999999999995E-2</v>
      </c>
      <c r="P1079" s="3">
        <v>5.2999999999999999E-2</v>
      </c>
      <c r="Q1079" s="3">
        <v>0.54400000000000004</v>
      </c>
      <c r="R1079" s="3">
        <v>0.67700000000000005</v>
      </c>
      <c r="S1079" s="3">
        <v>0.38500000000000001</v>
      </c>
      <c r="T1079" s="1" t="s">
        <v>186</v>
      </c>
      <c r="U1079" s="5">
        <f t="shared" si="200"/>
        <v>4</v>
      </c>
      <c r="V1079" s="5">
        <f t="shared" si="201"/>
        <v>7</v>
      </c>
      <c r="W1079" s="5">
        <f t="shared" si="203"/>
        <v>4</v>
      </c>
      <c r="X1079" s="5">
        <f t="shared" si="204"/>
        <v>7</v>
      </c>
      <c r="Y1079" s="3">
        <v>0.39400000000000002</v>
      </c>
      <c r="Z1079" s="3">
        <v>0.21299999999999999</v>
      </c>
      <c r="AA1079" s="3">
        <v>2.1000000000000001E-2</v>
      </c>
      <c r="AB1079" s="3">
        <v>0.16</v>
      </c>
      <c r="AC1079" s="3">
        <v>0.27300000000000002</v>
      </c>
      <c r="AD1079" s="1" t="s">
        <v>40</v>
      </c>
      <c r="AE1079" s="5">
        <f t="shared" si="205"/>
        <v>0</v>
      </c>
      <c r="AF1079" s="5">
        <f t="shared" si="206"/>
        <v>2</v>
      </c>
      <c r="AG1079">
        <v>104</v>
      </c>
      <c r="AH1079">
        <v>5</v>
      </c>
      <c r="AI1079">
        <v>3</v>
      </c>
      <c r="AJ1079">
        <v>57</v>
      </c>
      <c r="AK1079">
        <f t="shared" si="202"/>
        <v>47</v>
      </c>
      <c r="AL1079">
        <v>31</v>
      </c>
      <c r="AM1079">
        <v>26</v>
      </c>
      <c r="AN1079">
        <v>1</v>
      </c>
      <c r="AO1079" s="1" t="s">
        <v>1139</v>
      </c>
    </row>
    <row r="1080" spans="1:41" x14ac:dyDescent="0.35">
      <c r="A1080" s="2">
        <v>39370</v>
      </c>
      <c r="B1080" t="s">
        <v>167</v>
      </c>
      <c r="C1080">
        <v>3</v>
      </c>
      <c r="D1080" t="s">
        <v>35</v>
      </c>
      <c r="E1080" t="s">
        <v>36</v>
      </c>
      <c r="F1080">
        <v>3</v>
      </c>
      <c r="G1080">
        <v>25</v>
      </c>
      <c r="H1080">
        <v>0</v>
      </c>
      <c r="I1080">
        <v>3</v>
      </c>
      <c r="K1080" t="s">
        <v>1116</v>
      </c>
      <c r="L1080" t="s">
        <v>37</v>
      </c>
      <c r="M1080" s="1" t="s">
        <v>205</v>
      </c>
      <c r="N1080">
        <v>0.69</v>
      </c>
      <c r="O1080" s="3">
        <v>0.111</v>
      </c>
      <c r="P1080" s="3">
        <v>6.2E-2</v>
      </c>
      <c r="Q1080" s="3">
        <v>0.57999999999999996</v>
      </c>
      <c r="R1080" s="3">
        <v>0.72299999999999998</v>
      </c>
      <c r="S1080" s="3">
        <v>0.47099999999999997</v>
      </c>
      <c r="T1080" s="1" t="s">
        <v>76</v>
      </c>
      <c r="U1080" s="5">
        <f t="shared" si="200"/>
        <v>4</v>
      </c>
      <c r="V1080" s="5">
        <f t="shared" si="201"/>
        <v>5</v>
      </c>
      <c r="W1080" s="5">
        <f t="shared" si="203"/>
        <v>4</v>
      </c>
      <c r="X1080" s="5">
        <f t="shared" si="204"/>
        <v>5</v>
      </c>
      <c r="Y1080" s="3">
        <v>0.45600000000000002</v>
      </c>
      <c r="Z1080" s="3">
        <v>0.26500000000000001</v>
      </c>
      <c r="AA1080" s="3">
        <v>0.11799999999999999</v>
      </c>
      <c r="AB1080" s="3">
        <v>0.14599999999999999</v>
      </c>
      <c r="AC1080" s="3">
        <v>0.44400000000000001</v>
      </c>
      <c r="AD1080" s="1" t="s">
        <v>40</v>
      </c>
      <c r="AE1080" s="5">
        <f t="shared" si="205"/>
        <v>0</v>
      </c>
      <c r="AF1080" s="5">
        <f t="shared" si="206"/>
        <v>2</v>
      </c>
      <c r="AG1080">
        <v>149</v>
      </c>
      <c r="AH1080">
        <v>9</v>
      </c>
      <c r="AI1080">
        <v>5</v>
      </c>
      <c r="AJ1080">
        <v>81</v>
      </c>
      <c r="AK1080">
        <f t="shared" si="202"/>
        <v>68</v>
      </c>
      <c r="AL1080">
        <v>47</v>
      </c>
      <c r="AM1080">
        <v>34</v>
      </c>
      <c r="AN1080">
        <v>8</v>
      </c>
      <c r="AO1080" s="1" t="s">
        <v>666</v>
      </c>
    </row>
    <row r="1081" spans="1:41" x14ac:dyDescent="0.35">
      <c r="A1081" s="2">
        <v>39370</v>
      </c>
      <c r="B1081" t="s">
        <v>167</v>
      </c>
      <c r="C1081">
        <v>3</v>
      </c>
      <c r="D1081" t="s">
        <v>35</v>
      </c>
      <c r="E1081" t="s">
        <v>43</v>
      </c>
      <c r="F1081">
        <v>3</v>
      </c>
      <c r="G1081">
        <v>49</v>
      </c>
      <c r="H1081">
        <v>1</v>
      </c>
      <c r="I1081">
        <v>3</v>
      </c>
      <c r="K1081" t="s">
        <v>37</v>
      </c>
      <c r="L1081" t="s">
        <v>1225</v>
      </c>
      <c r="M1081" s="1" t="s">
        <v>535</v>
      </c>
      <c r="N1081">
        <v>1.3</v>
      </c>
      <c r="O1081" s="3">
        <v>0.114</v>
      </c>
      <c r="P1081" s="3">
        <v>5.7000000000000002E-2</v>
      </c>
      <c r="Q1081" s="3">
        <v>0.54300000000000004</v>
      </c>
      <c r="R1081" s="3">
        <v>0.86799999999999999</v>
      </c>
      <c r="S1081" s="3">
        <v>0.56299999999999994</v>
      </c>
      <c r="T1081" s="1" t="s">
        <v>314</v>
      </c>
      <c r="U1081" s="5">
        <f t="shared" si="200"/>
        <v>6</v>
      </c>
      <c r="V1081" s="5">
        <f t="shared" si="201"/>
        <v>6</v>
      </c>
      <c r="W1081" s="5">
        <f t="shared" si="203"/>
        <v>6</v>
      </c>
      <c r="X1081" s="5">
        <f t="shared" si="204"/>
        <v>6</v>
      </c>
      <c r="Y1081" s="3">
        <v>0.54800000000000004</v>
      </c>
      <c r="Z1081" s="3">
        <v>0.35399999999999998</v>
      </c>
      <c r="AA1081" s="3">
        <v>9.1999999999999998E-2</v>
      </c>
      <c r="AB1081" s="3">
        <v>0.21099999999999999</v>
      </c>
      <c r="AC1081" s="3">
        <v>0.55600000000000005</v>
      </c>
      <c r="AD1081" s="1" t="s">
        <v>75</v>
      </c>
      <c r="AE1081" s="5">
        <f t="shared" si="205"/>
        <v>2</v>
      </c>
      <c r="AF1081" s="5">
        <f t="shared" si="206"/>
        <v>2</v>
      </c>
      <c r="AG1081">
        <v>135</v>
      </c>
      <c r="AH1081">
        <v>8</v>
      </c>
      <c r="AI1081">
        <v>4</v>
      </c>
      <c r="AJ1081">
        <v>70</v>
      </c>
      <c r="AK1081">
        <f t="shared" si="202"/>
        <v>65</v>
      </c>
      <c r="AL1081">
        <v>38</v>
      </c>
      <c r="AM1081">
        <v>32</v>
      </c>
      <c r="AN1081">
        <v>6</v>
      </c>
      <c r="AO1081" s="1" t="s">
        <v>666</v>
      </c>
    </row>
    <row r="1082" spans="1:41" x14ac:dyDescent="0.35">
      <c r="A1082" s="2">
        <v>39370</v>
      </c>
      <c r="B1082" t="s">
        <v>167</v>
      </c>
      <c r="C1082">
        <v>3</v>
      </c>
      <c r="D1082" t="s">
        <v>35</v>
      </c>
      <c r="E1082" t="s">
        <v>49</v>
      </c>
      <c r="F1082">
        <v>3</v>
      </c>
      <c r="G1082">
        <v>23</v>
      </c>
      <c r="H1082">
        <v>1</v>
      </c>
      <c r="I1082">
        <v>3</v>
      </c>
      <c r="K1082" t="s">
        <v>37</v>
      </c>
      <c r="L1082" t="s">
        <v>1004</v>
      </c>
      <c r="M1082" s="1" t="s">
        <v>1088</v>
      </c>
      <c r="N1082">
        <v>1.1000000000000001</v>
      </c>
      <c r="O1082" s="3">
        <v>4.9000000000000002E-2</v>
      </c>
      <c r="P1082" s="3">
        <v>2.4E-2</v>
      </c>
      <c r="Q1082" s="3">
        <v>0.59799999999999998</v>
      </c>
      <c r="R1082" s="3">
        <v>0.73499999999999999</v>
      </c>
      <c r="S1082" s="3">
        <v>0.54500000000000004</v>
      </c>
      <c r="T1082" s="1" t="s">
        <v>108</v>
      </c>
      <c r="U1082" s="5">
        <f t="shared" si="200"/>
        <v>2</v>
      </c>
      <c r="V1082" s="5">
        <f t="shared" si="201"/>
        <v>4</v>
      </c>
      <c r="W1082" s="5">
        <f t="shared" si="203"/>
        <v>2</v>
      </c>
      <c r="X1082" s="5">
        <f t="shared" si="204"/>
        <v>4</v>
      </c>
      <c r="Y1082" s="3">
        <v>0.51200000000000001</v>
      </c>
      <c r="Z1082" s="3">
        <v>0.375</v>
      </c>
      <c r="AA1082" s="3">
        <v>9.0999999999999998E-2</v>
      </c>
      <c r="AB1082" s="3">
        <v>0.32</v>
      </c>
      <c r="AC1082" s="3">
        <v>0.44700000000000001</v>
      </c>
      <c r="AD1082" s="1" t="s">
        <v>742</v>
      </c>
      <c r="AE1082" s="5">
        <f t="shared" si="205"/>
        <v>2</v>
      </c>
      <c r="AF1082" s="5">
        <f t="shared" si="206"/>
        <v>10</v>
      </c>
      <c r="AG1082">
        <v>170</v>
      </c>
      <c r="AH1082">
        <v>4</v>
      </c>
      <c r="AI1082">
        <v>2</v>
      </c>
      <c r="AJ1082">
        <v>82</v>
      </c>
      <c r="AK1082">
        <f t="shared" si="202"/>
        <v>88</v>
      </c>
      <c r="AL1082">
        <v>49</v>
      </c>
      <c r="AM1082">
        <v>33</v>
      </c>
      <c r="AN1082">
        <v>8</v>
      </c>
      <c r="AO1082" s="1" t="s">
        <v>648</v>
      </c>
    </row>
    <row r="1083" spans="1:41" x14ac:dyDescent="0.35">
      <c r="A1083" s="2">
        <v>39370</v>
      </c>
      <c r="B1083" t="s">
        <v>167</v>
      </c>
      <c r="C1083">
        <v>3</v>
      </c>
      <c r="D1083" t="s">
        <v>35</v>
      </c>
      <c r="E1083" t="s">
        <v>54</v>
      </c>
      <c r="F1083">
        <v>3</v>
      </c>
      <c r="G1083">
        <v>32</v>
      </c>
      <c r="H1083">
        <v>1</v>
      </c>
      <c r="I1083">
        <v>3</v>
      </c>
      <c r="K1083" t="s">
        <v>37</v>
      </c>
      <c r="L1083" t="s">
        <v>609</v>
      </c>
      <c r="M1083" s="1" t="s">
        <v>1280</v>
      </c>
      <c r="N1083">
        <v>1.08</v>
      </c>
      <c r="O1083" s="3">
        <v>5.3999999999999999E-2</v>
      </c>
      <c r="P1083" s="3">
        <v>3.5999999999999997E-2</v>
      </c>
      <c r="Q1083" s="3">
        <v>0.54500000000000004</v>
      </c>
      <c r="R1083" s="3">
        <v>0.77</v>
      </c>
      <c r="S1083" s="3">
        <v>0.54900000000000004</v>
      </c>
      <c r="T1083" s="1" t="s">
        <v>1281</v>
      </c>
      <c r="U1083" s="5">
        <f t="shared" si="200"/>
        <v>10</v>
      </c>
      <c r="V1083" s="5">
        <f t="shared" si="201"/>
        <v>10</v>
      </c>
      <c r="W1083" s="5">
        <f t="shared" si="203"/>
        <v>10</v>
      </c>
      <c r="X1083" s="5">
        <f t="shared" si="204"/>
        <v>10</v>
      </c>
      <c r="Y1083" s="3">
        <v>0.53</v>
      </c>
      <c r="Z1083" s="3">
        <v>0.35599999999999998</v>
      </c>
      <c r="AA1083" s="3">
        <v>2.1999999999999999E-2</v>
      </c>
      <c r="AB1083" s="3">
        <v>0.26900000000000002</v>
      </c>
      <c r="AC1083" s="3">
        <v>0.60899999999999999</v>
      </c>
      <c r="AD1083" s="1" t="s">
        <v>71</v>
      </c>
      <c r="AE1083" s="5">
        <f t="shared" si="205"/>
        <v>3</v>
      </c>
      <c r="AF1083" s="5">
        <f t="shared" si="206"/>
        <v>5</v>
      </c>
      <c r="AG1083">
        <v>202</v>
      </c>
      <c r="AH1083">
        <v>6</v>
      </c>
      <c r="AI1083">
        <v>4</v>
      </c>
      <c r="AJ1083">
        <v>112</v>
      </c>
      <c r="AK1083">
        <f t="shared" si="202"/>
        <v>90</v>
      </c>
      <c r="AL1083">
        <v>61</v>
      </c>
      <c r="AM1083">
        <v>51</v>
      </c>
      <c r="AN1083">
        <v>2</v>
      </c>
      <c r="AO1083" s="1" t="s">
        <v>865</v>
      </c>
    </row>
    <row r="1084" spans="1:41" x14ac:dyDescent="0.35">
      <c r="A1084" s="2">
        <v>39362</v>
      </c>
      <c r="B1084" t="s">
        <v>370</v>
      </c>
      <c r="C1084">
        <v>3</v>
      </c>
      <c r="D1084" t="s">
        <v>35</v>
      </c>
      <c r="E1084" t="s">
        <v>61</v>
      </c>
      <c r="F1084">
        <v>3</v>
      </c>
      <c r="G1084">
        <v>41</v>
      </c>
      <c r="H1084">
        <v>1</v>
      </c>
      <c r="I1084">
        <v>1</v>
      </c>
      <c r="K1084" t="s">
        <v>37</v>
      </c>
      <c r="L1084" t="s">
        <v>160</v>
      </c>
      <c r="M1084" s="1" t="s">
        <v>573</v>
      </c>
      <c r="N1084">
        <v>2.0499999999999998</v>
      </c>
      <c r="O1084" s="3">
        <v>2.1999999999999999E-2</v>
      </c>
      <c r="P1084" s="3">
        <v>0</v>
      </c>
      <c r="Q1084" s="3">
        <v>0.71699999999999997</v>
      </c>
      <c r="R1084" s="3">
        <v>0.78800000000000003</v>
      </c>
      <c r="S1084" s="3">
        <v>0.69199999999999995</v>
      </c>
      <c r="T1084" s="1" t="s">
        <v>84</v>
      </c>
      <c r="U1084" s="5">
        <f t="shared" si="200"/>
        <v>1</v>
      </c>
      <c r="V1084" s="5">
        <f t="shared" si="201"/>
        <v>1</v>
      </c>
      <c r="W1084" s="5">
        <f t="shared" si="203"/>
        <v>1</v>
      </c>
      <c r="X1084" s="5">
        <f t="shared" si="204"/>
        <v>1</v>
      </c>
      <c r="Y1084" s="3">
        <v>0.61399999999999999</v>
      </c>
      <c r="Z1084" s="3">
        <v>0.49099999999999999</v>
      </c>
      <c r="AA1084" s="3">
        <v>3.5999999999999997E-2</v>
      </c>
      <c r="AB1084" s="3">
        <v>0.33300000000000002</v>
      </c>
      <c r="AC1084" s="3">
        <v>0.78900000000000003</v>
      </c>
      <c r="AD1084" s="1" t="s">
        <v>52</v>
      </c>
      <c r="AE1084" s="5">
        <f t="shared" si="205"/>
        <v>4</v>
      </c>
      <c r="AF1084" s="5">
        <f t="shared" si="206"/>
        <v>8</v>
      </c>
      <c r="AG1084">
        <v>101</v>
      </c>
      <c r="AH1084">
        <v>1</v>
      </c>
      <c r="AI1084">
        <v>0</v>
      </c>
      <c r="AJ1084">
        <v>46</v>
      </c>
      <c r="AK1084">
        <f t="shared" si="202"/>
        <v>55</v>
      </c>
      <c r="AL1084">
        <v>33</v>
      </c>
      <c r="AM1084">
        <v>13</v>
      </c>
      <c r="AN1084">
        <v>2</v>
      </c>
      <c r="AO1084" s="1" t="s">
        <v>218</v>
      </c>
    </row>
    <row r="1085" spans="1:41" x14ac:dyDescent="0.35">
      <c r="A1085" s="2">
        <v>39362</v>
      </c>
      <c r="B1085" t="s">
        <v>370</v>
      </c>
      <c r="C1085">
        <v>3</v>
      </c>
      <c r="D1085" t="s">
        <v>35</v>
      </c>
      <c r="E1085" t="s">
        <v>36</v>
      </c>
      <c r="F1085">
        <v>3</v>
      </c>
      <c r="G1085">
        <v>73</v>
      </c>
      <c r="H1085">
        <v>1</v>
      </c>
      <c r="I1085">
        <v>1</v>
      </c>
      <c r="K1085" t="s">
        <v>37</v>
      </c>
      <c r="L1085" t="s">
        <v>761</v>
      </c>
      <c r="M1085" s="1" t="s">
        <v>69</v>
      </c>
      <c r="N1085">
        <v>1.2</v>
      </c>
      <c r="O1085" s="3">
        <v>5.0999999999999997E-2</v>
      </c>
      <c r="P1085" s="3">
        <v>2.5999999999999999E-2</v>
      </c>
      <c r="Q1085" s="3">
        <v>0.61499999999999999</v>
      </c>
      <c r="R1085" s="3">
        <v>0.77100000000000002</v>
      </c>
      <c r="S1085" s="3">
        <v>0.4</v>
      </c>
      <c r="T1085" s="1" t="s">
        <v>332</v>
      </c>
      <c r="U1085" s="5">
        <f t="shared" si="200"/>
        <v>6</v>
      </c>
      <c r="V1085" s="5">
        <f t="shared" si="201"/>
        <v>7</v>
      </c>
      <c r="W1085" s="5">
        <f t="shared" si="203"/>
        <v>6</v>
      </c>
      <c r="X1085" s="5">
        <f t="shared" si="204"/>
        <v>7</v>
      </c>
      <c r="Y1085" s="3">
        <v>0.55200000000000005</v>
      </c>
      <c r="Z1085" s="3">
        <v>0.44600000000000001</v>
      </c>
      <c r="AA1085" s="3">
        <v>1.7999999999999999E-2</v>
      </c>
      <c r="AB1085" s="3">
        <v>0.33300000000000002</v>
      </c>
      <c r="AC1085" s="3">
        <v>0.60899999999999999</v>
      </c>
      <c r="AD1085" s="1" t="s">
        <v>89</v>
      </c>
      <c r="AE1085" s="5">
        <f t="shared" si="205"/>
        <v>3</v>
      </c>
      <c r="AF1085" s="5">
        <f t="shared" si="206"/>
        <v>7</v>
      </c>
      <c r="AG1085">
        <v>134</v>
      </c>
      <c r="AH1085">
        <v>4</v>
      </c>
      <c r="AI1085">
        <v>2</v>
      </c>
      <c r="AJ1085">
        <v>78</v>
      </c>
      <c r="AK1085">
        <f t="shared" si="202"/>
        <v>56</v>
      </c>
      <c r="AL1085">
        <v>48</v>
      </c>
      <c r="AM1085">
        <v>30</v>
      </c>
      <c r="AN1085">
        <v>1</v>
      </c>
      <c r="AO1085" s="1" t="s">
        <v>466</v>
      </c>
    </row>
    <row r="1086" spans="1:41" x14ac:dyDescent="0.35">
      <c r="A1086" s="2">
        <v>39362</v>
      </c>
      <c r="B1086" t="s">
        <v>370</v>
      </c>
      <c r="C1086">
        <v>3</v>
      </c>
      <c r="D1086" t="s">
        <v>35</v>
      </c>
      <c r="E1086" t="s">
        <v>43</v>
      </c>
      <c r="F1086">
        <v>3</v>
      </c>
      <c r="G1086">
        <v>16</v>
      </c>
      <c r="H1086">
        <v>1</v>
      </c>
      <c r="I1086">
        <v>1</v>
      </c>
      <c r="J1086">
        <v>7</v>
      </c>
      <c r="K1086" t="s">
        <v>37</v>
      </c>
      <c r="L1086" t="s">
        <v>1263</v>
      </c>
      <c r="M1086" s="1" t="s">
        <v>1282</v>
      </c>
      <c r="N1086">
        <v>1.05</v>
      </c>
      <c r="O1086" s="3">
        <v>5.5E-2</v>
      </c>
      <c r="P1086" s="3">
        <v>8.0000000000000002E-3</v>
      </c>
      <c r="Q1086" s="3">
        <v>0.58599999999999997</v>
      </c>
      <c r="R1086" s="3">
        <v>0.72</v>
      </c>
      <c r="S1086" s="3">
        <v>0.58499999999999996</v>
      </c>
      <c r="T1086" s="1" t="s">
        <v>1283</v>
      </c>
      <c r="U1086" s="5">
        <f t="shared" si="200"/>
        <v>12</v>
      </c>
      <c r="V1086" s="5">
        <f t="shared" si="201"/>
        <v>14</v>
      </c>
      <c r="W1086" s="5">
        <f t="shared" si="203"/>
        <v>12</v>
      </c>
      <c r="X1086" s="5">
        <f t="shared" si="204"/>
        <v>14</v>
      </c>
      <c r="Y1086" s="3">
        <v>0.52100000000000002</v>
      </c>
      <c r="Z1086" s="3">
        <v>0.35199999999999998</v>
      </c>
      <c r="AA1086" s="3">
        <v>5.6000000000000001E-2</v>
      </c>
      <c r="AB1086" s="3">
        <v>0.19400000000000001</v>
      </c>
      <c r="AC1086" s="3">
        <v>0.56499999999999995</v>
      </c>
      <c r="AD1086" s="1" t="s">
        <v>345</v>
      </c>
      <c r="AE1086" s="5">
        <f t="shared" si="205"/>
        <v>2</v>
      </c>
      <c r="AF1086" s="5">
        <f t="shared" si="206"/>
        <v>7</v>
      </c>
      <c r="AG1086">
        <v>236</v>
      </c>
      <c r="AH1086">
        <v>7</v>
      </c>
      <c r="AI1086">
        <v>1</v>
      </c>
      <c r="AJ1086">
        <v>128</v>
      </c>
      <c r="AK1086">
        <f t="shared" si="202"/>
        <v>108</v>
      </c>
      <c r="AL1086">
        <v>75</v>
      </c>
      <c r="AM1086">
        <v>53</v>
      </c>
      <c r="AN1086">
        <v>6</v>
      </c>
      <c r="AO1086" s="1" t="s">
        <v>201</v>
      </c>
    </row>
    <row r="1087" spans="1:41" x14ac:dyDescent="0.35">
      <c r="A1087" s="2">
        <v>39362</v>
      </c>
      <c r="B1087" t="s">
        <v>370</v>
      </c>
      <c r="C1087">
        <v>3</v>
      </c>
      <c r="D1087" t="s">
        <v>35</v>
      </c>
      <c r="E1087" t="s">
        <v>49</v>
      </c>
      <c r="F1087">
        <v>3</v>
      </c>
      <c r="G1087">
        <v>126</v>
      </c>
      <c r="H1087">
        <v>1</v>
      </c>
      <c r="I1087">
        <v>1</v>
      </c>
      <c r="J1087" t="s">
        <v>90</v>
      </c>
      <c r="K1087" t="s">
        <v>37</v>
      </c>
      <c r="L1087" t="s">
        <v>1284</v>
      </c>
      <c r="M1087" s="1" t="s">
        <v>537</v>
      </c>
      <c r="N1087">
        <v>1.84</v>
      </c>
      <c r="O1087" s="3">
        <v>0.14899999999999999</v>
      </c>
      <c r="P1087" s="3">
        <v>2.1000000000000001E-2</v>
      </c>
      <c r="Q1087" s="3">
        <v>0.51100000000000001</v>
      </c>
      <c r="R1087" s="3">
        <v>0.91700000000000004</v>
      </c>
      <c r="S1087" s="3">
        <v>0.60899999999999999</v>
      </c>
      <c r="T1087" s="1" t="s">
        <v>46</v>
      </c>
      <c r="U1087" s="5">
        <f t="shared" si="200"/>
        <v>0</v>
      </c>
      <c r="V1087" s="5">
        <f t="shared" si="201"/>
        <v>1</v>
      </c>
      <c r="W1087" s="5">
        <f t="shared" si="203"/>
        <v>0</v>
      </c>
      <c r="X1087" s="5">
        <f t="shared" si="204"/>
        <v>1</v>
      </c>
      <c r="Y1087" s="3">
        <v>0.58099999999999996</v>
      </c>
      <c r="Z1087" s="3">
        <v>0.43099999999999999</v>
      </c>
      <c r="AA1087" s="3">
        <v>0</v>
      </c>
      <c r="AB1087" s="3">
        <v>0.33300000000000002</v>
      </c>
      <c r="AC1087" s="3">
        <v>0.53600000000000003</v>
      </c>
      <c r="AD1087" s="1" t="s">
        <v>122</v>
      </c>
      <c r="AE1087" s="5">
        <f t="shared" si="205"/>
        <v>3</v>
      </c>
      <c r="AF1087" s="5">
        <f t="shared" si="206"/>
        <v>4</v>
      </c>
      <c r="AG1087">
        <v>105</v>
      </c>
      <c r="AH1087">
        <v>7</v>
      </c>
      <c r="AI1087">
        <v>1</v>
      </c>
      <c r="AJ1087">
        <v>47</v>
      </c>
      <c r="AK1087">
        <f t="shared" si="202"/>
        <v>58</v>
      </c>
      <c r="AL1087">
        <v>24</v>
      </c>
      <c r="AM1087">
        <v>23</v>
      </c>
      <c r="AN1087">
        <v>0</v>
      </c>
      <c r="AO1087" s="1" t="s">
        <v>426</v>
      </c>
    </row>
    <row r="1088" spans="1:41" x14ac:dyDescent="0.35">
      <c r="A1088" s="2">
        <v>39362</v>
      </c>
      <c r="B1088" t="s">
        <v>370</v>
      </c>
      <c r="C1088">
        <v>3</v>
      </c>
      <c r="D1088" t="s">
        <v>35</v>
      </c>
      <c r="E1088" t="s">
        <v>54</v>
      </c>
      <c r="F1088">
        <v>3</v>
      </c>
      <c r="G1088">
        <v>70</v>
      </c>
      <c r="H1088">
        <v>1</v>
      </c>
      <c r="I1088">
        <v>1</v>
      </c>
      <c r="K1088" t="s">
        <v>37</v>
      </c>
      <c r="L1088" t="s">
        <v>1131</v>
      </c>
      <c r="M1088" s="1" t="s">
        <v>62</v>
      </c>
      <c r="N1088">
        <v>1.36</v>
      </c>
      <c r="O1088" s="3">
        <v>9.0999999999999998E-2</v>
      </c>
      <c r="P1088" s="3">
        <v>5.5E-2</v>
      </c>
      <c r="Q1088" s="3">
        <v>0.61799999999999999</v>
      </c>
      <c r="R1088" s="3">
        <v>0.64700000000000002</v>
      </c>
      <c r="S1088" s="3">
        <v>0.57099999999999995</v>
      </c>
      <c r="T1088" s="1" t="s">
        <v>367</v>
      </c>
      <c r="U1088" s="5">
        <f t="shared" si="200"/>
        <v>0</v>
      </c>
      <c r="V1088" s="5">
        <f t="shared" si="201"/>
        <v>3</v>
      </c>
      <c r="W1088" s="5">
        <f t="shared" si="203"/>
        <v>0</v>
      </c>
      <c r="X1088" s="5">
        <f t="shared" si="204"/>
        <v>3</v>
      </c>
      <c r="Y1088" s="3">
        <v>0.56899999999999995</v>
      </c>
      <c r="Z1088" s="3">
        <v>0.51900000000000002</v>
      </c>
      <c r="AA1088" s="3">
        <v>9.2999999999999999E-2</v>
      </c>
      <c r="AB1088" s="3">
        <v>0.4</v>
      </c>
      <c r="AC1088" s="3">
        <v>0.73699999999999999</v>
      </c>
      <c r="AD1088" s="1" t="s">
        <v>117</v>
      </c>
      <c r="AE1088" s="5">
        <f t="shared" si="205"/>
        <v>5</v>
      </c>
      <c r="AF1088" s="5">
        <f t="shared" si="206"/>
        <v>9</v>
      </c>
      <c r="AG1088">
        <v>109</v>
      </c>
      <c r="AH1088">
        <v>5</v>
      </c>
      <c r="AI1088">
        <v>3</v>
      </c>
      <c r="AJ1088">
        <v>55</v>
      </c>
      <c r="AK1088">
        <f t="shared" si="202"/>
        <v>54</v>
      </c>
      <c r="AL1088">
        <v>34</v>
      </c>
      <c r="AM1088">
        <v>21</v>
      </c>
      <c r="AN1088">
        <v>5</v>
      </c>
      <c r="AO1088" s="1" t="s">
        <v>426</v>
      </c>
    </row>
    <row r="1089" spans="1:41" x14ac:dyDescent="0.35">
      <c r="A1089" s="2">
        <v>39346</v>
      </c>
      <c r="B1089" t="s">
        <v>1285</v>
      </c>
      <c r="C1089">
        <v>3</v>
      </c>
      <c r="D1089" t="s">
        <v>139</v>
      </c>
      <c r="E1089" t="s">
        <v>98</v>
      </c>
      <c r="F1089">
        <v>3</v>
      </c>
      <c r="G1089">
        <v>91</v>
      </c>
      <c r="H1089">
        <v>1</v>
      </c>
      <c r="K1089" t="s">
        <v>37</v>
      </c>
      <c r="L1089" t="s">
        <v>1286</v>
      </c>
      <c r="M1089" s="1" t="s">
        <v>130</v>
      </c>
      <c r="U1089" s="5">
        <f t="shared" si="200"/>
        <v>0</v>
      </c>
      <c r="V1089" s="5">
        <f t="shared" si="201"/>
        <v>0</v>
      </c>
      <c r="AK1089">
        <f t="shared" si="202"/>
        <v>0</v>
      </c>
    </row>
    <row r="1090" spans="1:41" x14ac:dyDescent="0.35">
      <c r="A1090" s="2">
        <v>39346</v>
      </c>
      <c r="B1090" t="s">
        <v>1285</v>
      </c>
      <c r="C1090">
        <v>3</v>
      </c>
      <c r="D1090" t="s">
        <v>139</v>
      </c>
      <c r="E1090" t="s">
        <v>98</v>
      </c>
      <c r="F1090">
        <v>3</v>
      </c>
      <c r="G1090">
        <v>94</v>
      </c>
      <c r="H1090">
        <v>1</v>
      </c>
      <c r="K1090" t="s">
        <v>37</v>
      </c>
      <c r="L1090" t="s">
        <v>1287</v>
      </c>
      <c r="M1090" s="1" t="s">
        <v>1288</v>
      </c>
      <c r="U1090" s="5">
        <f t="shared" si="200"/>
        <v>0</v>
      </c>
      <c r="V1090" s="5">
        <f t="shared" si="201"/>
        <v>0</v>
      </c>
      <c r="AK1090">
        <f t="shared" si="202"/>
        <v>0</v>
      </c>
    </row>
    <row r="1091" spans="1:41" x14ac:dyDescent="0.35">
      <c r="A1091" s="2">
        <v>39321</v>
      </c>
      <c r="B1091" t="s">
        <v>245</v>
      </c>
      <c r="C1091">
        <v>5</v>
      </c>
      <c r="D1091" t="s">
        <v>35</v>
      </c>
      <c r="E1091" t="s">
        <v>61</v>
      </c>
      <c r="F1091">
        <v>3</v>
      </c>
      <c r="G1091">
        <v>1</v>
      </c>
      <c r="H1091">
        <v>0</v>
      </c>
      <c r="I1091">
        <v>3</v>
      </c>
      <c r="J1091">
        <v>1</v>
      </c>
      <c r="K1091" t="s">
        <v>435</v>
      </c>
      <c r="L1091" t="s">
        <v>37</v>
      </c>
      <c r="M1091" s="1" t="s">
        <v>1289</v>
      </c>
      <c r="N1091">
        <v>0.76</v>
      </c>
      <c r="O1091" s="3">
        <v>4.2999999999999997E-2</v>
      </c>
      <c r="P1091" s="3">
        <v>0.06</v>
      </c>
      <c r="Q1091" s="3">
        <v>0.55200000000000005</v>
      </c>
      <c r="R1091" s="3">
        <v>0.70299999999999996</v>
      </c>
      <c r="S1091" s="3">
        <v>0.55800000000000005</v>
      </c>
      <c r="T1091" s="1" t="s">
        <v>63</v>
      </c>
      <c r="U1091" s="5">
        <f t="shared" ref="U1091:U1154" si="207">IFERROR(_xlfn.NUMBERVALUE(LEFT(T1091, FIND( "/", T1091) - 1)),0)</f>
        <v>2</v>
      </c>
      <c r="V1091" s="5">
        <f t="shared" ref="V1091:V1154" si="208">IFERROR(_xlfn.NUMBERVALUE(RIGHT(T1091, LEN(T1091) - FIND("/",T1091))),0)</f>
        <v>5</v>
      </c>
      <c r="W1091" s="5">
        <f t="shared" ref="W1091:W1132" si="209">_xlfn.NUMBERVALUE(LEFT(T1091, FIND( "/", T1091) - 1))</f>
        <v>2</v>
      </c>
      <c r="X1091" s="5">
        <f t="shared" ref="X1091:X1132" si="210">_xlfn.NUMBERVALUE(RIGHT(T1091, LEN(T1091) - FIND( "/", T1091)))</f>
        <v>5</v>
      </c>
      <c r="Y1091" s="3">
        <v>0.46400000000000002</v>
      </c>
      <c r="Z1091" s="3">
        <v>0.27400000000000002</v>
      </c>
      <c r="AA1091" s="3">
        <v>0.104</v>
      </c>
      <c r="AB1091" s="3">
        <v>0.21199999999999999</v>
      </c>
      <c r="AC1091" s="3">
        <v>0.375</v>
      </c>
      <c r="AD1091" s="1" t="s">
        <v>570</v>
      </c>
      <c r="AE1091" s="5">
        <f t="shared" ref="AE1091:AE1132" si="211">_xlfn.NUMBERVALUE(LEFT(AD1091, FIND( "/", AD1091) - 1))</f>
        <v>2</v>
      </c>
      <c r="AF1091" s="5">
        <f t="shared" ref="AF1091:AF1132" si="212">_xlfn.NUMBERVALUE(RIGHT(AD1091, LEN(AD1091) - FIND( "/", AD1091)))</f>
        <v>9</v>
      </c>
      <c r="AG1091">
        <v>222</v>
      </c>
      <c r="AH1091">
        <v>5</v>
      </c>
      <c r="AI1091">
        <v>7</v>
      </c>
      <c r="AJ1091">
        <v>116</v>
      </c>
      <c r="AK1091">
        <f t="shared" ref="AK1091:AK1154" si="213">AG1091-AJ1091</f>
        <v>106</v>
      </c>
      <c r="AL1091">
        <v>64</v>
      </c>
      <c r="AM1091">
        <v>52</v>
      </c>
      <c r="AN1091">
        <v>11</v>
      </c>
      <c r="AO1091" s="1" t="s">
        <v>737</v>
      </c>
    </row>
    <row r="1092" spans="1:41" x14ac:dyDescent="0.35">
      <c r="A1092" s="2">
        <v>39321</v>
      </c>
      <c r="B1092" t="s">
        <v>245</v>
      </c>
      <c r="C1092">
        <v>5</v>
      </c>
      <c r="D1092" t="s">
        <v>35</v>
      </c>
      <c r="E1092" t="s">
        <v>36</v>
      </c>
      <c r="F1092">
        <v>3</v>
      </c>
      <c r="G1092">
        <v>15</v>
      </c>
      <c r="H1092">
        <v>1</v>
      </c>
      <c r="I1092">
        <v>3</v>
      </c>
      <c r="J1092">
        <v>15</v>
      </c>
      <c r="K1092" t="s">
        <v>37</v>
      </c>
      <c r="L1092" t="s">
        <v>774</v>
      </c>
      <c r="M1092" s="1" t="s">
        <v>1290</v>
      </c>
      <c r="N1092">
        <v>1.33</v>
      </c>
      <c r="O1092" s="3">
        <v>9.9000000000000005E-2</v>
      </c>
      <c r="P1092" s="3">
        <v>3.3000000000000002E-2</v>
      </c>
      <c r="Q1092" s="3">
        <v>0.65900000000000003</v>
      </c>
      <c r="R1092" s="3">
        <v>0.68300000000000005</v>
      </c>
      <c r="S1092" s="3">
        <v>0.61299999999999999</v>
      </c>
      <c r="T1092" s="1" t="s">
        <v>67</v>
      </c>
      <c r="U1092" s="5">
        <f t="shared" si="207"/>
        <v>1</v>
      </c>
      <c r="V1092" s="5">
        <f t="shared" si="208"/>
        <v>3</v>
      </c>
      <c r="W1092" s="5">
        <f t="shared" si="209"/>
        <v>1</v>
      </c>
      <c r="X1092" s="5">
        <f t="shared" si="210"/>
        <v>3</v>
      </c>
      <c r="Y1092" s="3">
        <v>0.55300000000000005</v>
      </c>
      <c r="Z1092" s="3">
        <v>0.45400000000000001</v>
      </c>
      <c r="AA1092" s="3">
        <v>5.1999999999999998E-2</v>
      </c>
      <c r="AB1092" s="3">
        <v>0.39400000000000002</v>
      </c>
      <c r="AC1092" s="3">
        <v>0.61499999999999999</v>
      </c>
      <c r="AD1092" s="1" t="s">
        <v>507</v>
      </c>
      <c r="AE1092" s="5">
        <f t="shared" si="211"/>
        <v>6</v>
      </c>
      <c r="AF1092" s="5">
        <f t="shared" si="212"/>
        <v>11</v>
      </c>
      <c r="AG1092">
        <v>188</v>
      </c>
      <c r="AH1092">
        <v>9</v>
      </c>
      <c r="AI1092">
        <v>3</v>
      </c>
      <c r="AJ1092">
        <v>91</v>
      </c>
      <c r="AK1092">
        <f t="shared" si="213"/>
        <v>97</v>
      </c>
      <c r="AL1092">
        <v>60</v>
      </c>
      <c r="AM1092">
        <v>31</v>
      </c>
      <c r="AN1092">
        <v>5</v>
      </c>
      <c r="AO1092" s="1" t="s">
        <v>859</v>
      </c>
    </row>
    <row r="1093" spans="1:41" x14ac:dyDescent="0.35">
      <c r="A1093" s="2">
        <v>39321</v>
      </c>
      <c r="B1093" t="s">
        <v>245</v>
      </c>
      <c r="C1093">
        <v>5</v>
      </c>
      <c r="D1093" t="s">
        <v>35</v>
      </c>
      <c r="E1093" t="s">
        <v>43</v>
      </c>
      <c r="F1093">
        <v>3</v>
      </c>
      <c r="G1093">
        <v>17</v>
      </c>
      <c r="H1093">
        <v>1</v>
      </c>
      <c r="I1093">
        <v>3</v>
      </c>
      <c r="J1093">
        <v>17</v>
      </c>
      <c r="K1093" t="s">
        <v>37</v>
      </c>
      <c r="L1093" t="s">
        <v>1291</v>
      </c>
      <c r="M1093" s="1" t="s">
        <v>1292</v>
      </c>
      <c r="N1093">
        <v>1.65</v>
      </c>
      <c r="O1093" s="3">
        <v>0.108</v>
      </c>
      <c r="P1093" s="3">
        <v>2.4E-2</v>
      </c>
      <c r="Q1093" s="3">
        <v>0.68700000000000006</v>
      </c>
      <c r="R1093" s="3">
        <v>0.78900000000000003</v>
      </c>
      <c r="S1093" s="3">
        <v>0.61499999999999999</v>
      </c>
      <c r="T1093" s="1" t="s">
        <v>88</v>
      </c>
      <c r="U1093" s="5">
        <f t="shared" si="207"/>
        <v>2</v>
      </c>
      <c r="V1093" s="5">
        <f t="shared" si="208"/>
        <v>3</v>
      </c>
      <c r="W1093" s="5">
        <f t="shared" si="209"/>
        <v>2</v>
      </c>
      <c r="X1093" s="5">
        <f t="shared" si="210"/>
        <v>3</v>
      </c>
      <c r="Y1093" s="3">
        <v>0.56299999999999994</v>
      </c>
      <c r="Z1093" s="3">
        <v>0.439</v>
      </c>
      <c r="AA1093" s="3">
        <v>1.7999999999999999E-2</v>
      </c>
      <c r="AB1093" s="3">
        <v>0.308</v>
      </c>
      <c r="AC1093" s="3">
        <v>0.61199999999999999</v>
      </c>
      <c r="AD1093" s="1" t="s">
        <v>1217</v>
      </c>
      <c r="AE1093" s="5">
        <f t="shared" si="211"/>
        <v>5</v>
      </c>
      <c r="AF1093" s="5">
        <f t="shared" si="212"/>
        <v>17</v>
      </c>
      <c r="AG1093">
        <v>197</v>
      </c>
      <c r="AH1093">
        <v>9</v>
      </c>
      <c r="AI1093">
        <v>2</v>
      </c>
      <c r="AJ1093">
        <v>83</v>
      </c>
      <c r="AK1093">
        <f t="shared" si="213"/>
        <v>114</v>
      </c>
      <c r="AL1093">
        <v>57</v>
      </c>
      <c r="AM1093">
        <v>26</v>
      </c>
      <c r="AN1093">
        <v>2</v>
      </c>
      <c r="AO1093" s="1" t="s">
        <v>190</v>
      </c>
    </row>
    <row r="1094" spans="1:41" x14ac:dyDescent="0.35">
      <c r="A1094" s="2">
        <v>39321</v>
      </c>
      <c r="B1094" t="s">
        <v>245</v>
      </c>
      <c r="C1094">
        <v>5</v>
      </c>
      <c r="D1094" t="s">
        <v>35</v>
      </c>
      <c r="E1094" t="s">
        <v>49</v>
      </c>
      <c r="F1094">
        <v>3</v>
      </c>
      <c r="G1094">
        <v>23</v>
      </c>
      <c r="H1094">
        <v>1</v>
      </c>
      <c r="I1094">
        <v>3</v>
      </c>
      <c r="J1094">
        <v>23</v>
      </c>
      <c r="K1094" t="s">
        <v>37</v>
      </c>
      <c r="L1094" t="s">
        <v>925</v>
      </c>
      <c r="M1094" s="1" t="s">
        <v>1293</v>
      </c>
      <c r="N1094">
        <v>1.1599999999999999</v>
      </c>
      <c r="O1094" s="3">
        <v>9.1999999999999998E-2</v>
      </c>
      <c r="P1094" s="3">
        <v>3.9E-2</v>
      </c>
      <c r="Q1094" s="3">
        <v>0.57199999999999995</v>
      </c>
      <c r="R1094" s="3">
        <v>0.79300000000000004</v>
      </c>
      <c r="S1094" s="3">
        <v>0.44600000000000001</v>
      </c>
      <c r="T1094" s="1" t="s">
        <v>80</v>
      </c>
      <c r="U1094" s="5">
        <f t="shared" si="207"/>
        <v>5</v>
      </c>
      <c r="V1094" s="5">
        <f t="shared" si="208"/>
        <v>8</v>
      </c>
      <c r="W1094" s="5">
        <f t="shared" si="209"/>
        <v>5</v>
      </c>
      <c r="X1094" s="5">
        <f t="shared" si="210"/>
        <v>8</v>
      </c>
      <c r="Y1094" s="3">
        <v>0.53200000000000003</v>
      </c>
      <c r="Z1094" s="3">
        <v>0.41399999999999998</v>
      </c>
      <c r="AA1094" s="3">
        <v>2.1000000000000001E-2</v>
      </c>
      <c r="AB1094" s="3">
        <v>0.34499999999999997</v>
      </c>
      <c r="AC1094" s="3">
        <v>0.51700000000000002</v>
      </c>
      <c r="AD1094" s="1" t="s">
        <v>127</v>
      </c>
      <c r="AE1094" s="5">
        <f t="shared" si="211"/>
        <v>6</v>
      </c>
      <c r="AF1094" s="5">
        <f t="shared" si="212"/>
        <v>14</v>
      </c>
      <c r="AG1094">
        <v>297</v>
      </c>
      <c r="AH1094">
        <v>14</v>
      </c>
      <c r="AI1094">
        <v>6</v>
      </c>
      <c r="AJ1094">
        <v>152</v>
      </c>
      <c r="AK1094">
        <f t="shared" si="213"/>
        <v>145</v>
      </c>
      <c r="AL1094">
        <v>87</v>
      </c>
      <c r="AM1094">
        <v>65</v>
      </c>
      <c r="AN1094">
        <v>3</v>
      </c>
      <c r="AO1094" s="1" t="s">
        <v>1053</v>
      </c>
    </row>
    <row r="1095" spans="1:41" x14ac:dyDescent="0.35">
      <c r="A1095" s="2">
        <v>39321</v>
      </c>
      <c r="B1095" t="s">
        <v>245</v>
      </c>
      <c r="C1095">
        <v>5</v>
      </c>
      <c r="D1095" t="s">
        <v>35</v>
      </c>
      <c r="E1095" t="s">
        <v>54</v>
      </c>
      <c r="F1095">
        <v>3</v>
      </c>
      <c r="G1095">
        <v>57</v>
      </c>
      <c r="H1095">
        <v>1</v>
      </c>
      <c r="I1095">
        <v>3</v>
      </c>
      <c r="K1095" t="s">
        <v>37</v>
      </c>
      <c r="L1095" t="s">
        <v>517</v>
      </c>
      <c r="M1095" s="1" t="s">
        <v>1294</v>
      </c>
      <c r="N1095">
        <v>1.77</v>
      </c>
      <c r="O1095" s="3">
        <v>9.7000000000000003E-2</v>
      </c>
      <c r="P1095" s="3">
        <v>2.8000000000000001E-2</v>
      </c>
      <c r="Q1095" s="3">
        <v>0.75</v>
      </c>
      <c r="R1095" s="3">
        <v>0.79600000000000004</v>
      </c>
      <c r="S1095" s="3">
        <v>0.5</v>
      </c>
      <c r="T1095" s="1" t="s">
        <v>107</v>
      </c>
      <c r="U1095" s="5">
        <f t="shared" si="207"/>
        <v>5</v>
      </c>
      <c r="V1095" s="5">
        <f t="shared" si="208"/>
        <v>6</v>
      </c>
      <c r="W1095" s="5">
        <f t="shared" si="209"/>
        <v>5</v>
      </c>
      <c r="X1095" s="5">
        <f t="shared" si="210"/>
        <v>6</v>
      </c>
      <c r="Y1095" s="3">
        <v>0.60799999999999998</v>
      </c>
      <c r="Z1095" s="3">
        <v>0.49299999999999999</v>
      </c>
      <c r="AA1095" s="3">
        <v>1.4E-2</v>
      </c>
      <c r="AB1095" s="3">
        <v>0.51</v>
      </c>
      <c r="AC1095" s="3">
        <v>0.45500000000000002</v>
      </c>
      <c r="AD1095" s="1" t="s">
        <v>314</v>
      </c>
      <c r="AE1095" s="5">
        <f t="shared" si="211"/>
        <v>6</v>
      </c>
      <c r="AF1095" s="5">
        <f t="shared" si="212"/>
        <v>6</v>
      </c>
      <c r="AG1095">
        <v>143</v>
      </c>
      <c r="AH1095">
        <v>7</v>
      </c>
      <c r="AI1095">
        <v>2</v>
      </c>
      <c r="AJ1095">
        <v>72</v>
      </c>
      <c r="AK1095">
        <f t="shared" si="213"/>
        <v>71</v>
      </c>
      <c r="AL1095">
        <v>54</v>
      </c>
      <c r="AM1095">
        <v>18</v>
      </c>
      <c r="AN1095">
        <v>1</v>
      </c>
      <c r="AO1095" s="1" t="s">
        <v>155</v>
      </c>
    </row>
    <row r="1096" spans="1:41" x14ac:dyDescent="0.35">
      <c r="A1096" s="2">
        <v>39321</v>
      </c>
      <c r="B1096" t="s">
        <v>245</v>
      </c>
      <c r="C1096">
        <v>5</v>
      </c>
      <c r="D1096" t="s">
        <v>35</v>
      </c>
      <c r="E1096" t="s">
        <v>128</v>
      </c>
      <c r="F1096">
        <v>3</v>
      </c>
      <c r="G1096">
        <v>35</v>
      </c>
      <c r="H1096">
        <v>1</v>
      </c>
      <c r="I1096">
        <v>3</v>
      </c>
      <c r="K1096" t="s">
        <v>37</v>
      </c>
      <c r="L1096" t="s">
        <v>693</v>
      </c>
      <c r="M1096" s="1" t="s">
        <v>1295</v>
      </c>
      <c r="N1096">
        <v>1.1599999999999999</v>
      </c>
      <c r="O1096" s="3">
        <v>0.10299999999999999</v>
      </c>
      <c r="P1096" s="3">
        <v>2.3E-2</v>
      </c>
      <c r="Q1096" s="3">
        <v>0.55400000000000005</v>
      </c>
      <c r="R1096" s="3">
        <v>0.79400000000000004</v>
      </c>
      <c r="S1096" s="3">
        <v>0.628</v>
      </c>
      <c r="T1096" s="1" t="s">
        <v>186</v>
      </c>
      <c r="U1096" s="5">
        <f t="shared" si="207"/>
        <v>4</v>
      </c>
      <c r="V1096" s="5">
        <f t="shared" si="208"/>
        <v>7</v>
      </c>
      <c r="W1096" s="5">
        <f t="shared" si="209"/>
        <v>4</v>
      </c>
      <c r="X1096" s="5">
        <f t="shared" si="210"/>
        <v>7</v>
      </c>
      <c r="Y1096" s="3">
        <v>0.52</v>
      </c>
      <c r="Z1096" s="3">
        <v>0.32600000000000001</v>
      </c>
      <c r="AA1096" s="3">
        <v>6.6000000000000003E-2</v>
      </c>
      <c r="AB1096" s="3">
        <v>0.221</v>
      </c>
      <c r="AC1096" s="3">
        <v>0.5</v>
      </c>
      <c r="AD1096" s="1" t="s">
        <v>122</v>
      </c>
      <c r="AE1096" s="5">
        <f t="shared" si="211"/>
        <v>3</v>
      </c>
      <c r="AF1096" s="5">
        <f t="shared" si="212"/>
        <v>4</v>
      </c>
      <c r="AG1096">
        <v>356</v>
      </c>
      <c r="AH1096">
        <v>18</v>
      </c>
      <c r="AI1096">
        <v>4</v>
      </c>
      <c r="AJ1096">
        <v>175</v>
      </c>
      <c r="AK1096">
        <f t="shared" si="213"/>
        <v>181</v>
      </c>
      <c r="AL1096">
        <v>97</v>
      </c>
      <c r="AM1096">
        <v>78</v>
      </c>
      <c r="AN1096">
        <v>12</v>
      </c>
      <c r="AO1096" s="1" t="s">
        <v>1296</v>
      </c>
    </row>
    <row r="1097" spans="1:41" x14ac:dyDescent="0.35">
      <c r="A1097" s="2">
        <v>39321</v>
      </c>
      <c r="B1097" t="s">
        <v>245</v>
      </c>
      <c r="C1097">
        <v>5</v>
      </c>
      <c r="D1097" t="s">
        <v>35</v>
      </c>
      <c r="E1097" t="s">
        <v>133</v>
      </c>
      <c r="F1097">
        <v>3</v>
      </c>
      <c r="G1097">
        <v>95</v>
      </c>
      <c r="H1097">
        <v>1</v>
      </c>
      <c r="I1097">
        <v>3</v>
      </c>
      <c r="J1097" t="s">
        <v>90</v>
      </c>
      <c r="K1097" t="s">
        <v>37</v>
      </c>
      <c r="L1097" t="s">
        <v>1019</v>
      </c>
      <c r="M1097" s="1" t="s">
        <v>1078</v>
      </c>
      <c r="N1097">
        <v>2.08</v>
      </c>
      <c r="O1097" s="3">
        <v>7.5999999999999998E-2</v>
      </c>
      <c r="P1097" s="3">
        <v>1.4999999999999999E-2</v>
      </c>
      <c r="Q1097" s="3">
        <v>0.60599999999999998</v>
      </c>
      <c r="R1097" s="3">
        <v>0.82499999999999996</v>
      </c>
      <c r="S1097" s="3">
        <v>0.65400000000000003</v>
      </c>
      <c r="T1097" s="1" t="s">
        <v>84</v>
      </c>
      <c r="U1097" s="5">
        <f t="shared" si="207"/>
        <v>1</v>
      </c>
      <c r="V1097" s="5">
        <f t="shared" si="208"/>
        <v>1</v>
      </c>
      <c r="W1097" s="5">
        <f t="shared" si="209"/>
        <v>1</v>
      </c>
      <c r="X1097" s="5">
        <f t="shared" si="210"/>
        <v>1</v>
      </c>
      <c r="Y1097" s="3">
        <v>0.60699999999999998</v>
      </c>
      <c r="Z1097" s="3">
        <v>0.505</v>
      </c>
      <c r="AA1097" s="3">
        <v>6.2E-2</v>
      </c>
      <c r="AB1097" s="3">
        <v>0.40300000000000002</v>
      </c>
      <c r="AC1097" s="3">
        <v>0.68600000000000005</v>
      </c>
      <c r="AD1097" s="1" t="s">
        <v>123</v>
      </c>
      <c r="AE1097" s="5">
        <f t="shared" si="211"/>
        <v>6</v>
      </c>
      <c r="AF1097" s="5">
        <f t="shared" si="212"/>
        <v>17</v>
      </c>
      <c r="AG1097">
        <v>163</v>
      </c>
      <c r="AH1097">
        <v>5</v>
      </c>
      <c r="AI1097">
        <v>1</v>
      </c>
      <c r="AJ1097">
        <v>66</v>
      </c>
      <c r="AK1097">
        <f t="shared" si="213"/>
        <v>97</v>
      </c>
      <c r="AL1097">
        <v>40</v>
      </c>
      <c r="AM1097">
        <v>26</v>
      </c>
      <c r="AN1097">
        <v>6</v>
      </c>
      <c r="AO1097" s="1" t="s">
        <v>152</v>
      </c>
    </row>
    <row r="1098" spans="1:41" x14ac:dyDescent="0.35">
      <c r="A1098" s="2">
        <v>39307</v>
      </c>
      <c r="B1098" t="s">
        <v>419</v>
      </c>
      <c r="C1098">
        <v>3</v>
      </c>
      <c r="D1098" t="s">
        <v>35</v>
      </c>
      <c r="E1098" t="s">
        <v>54</v>
      </c>
      <c r="F1098">
        <v>3</v>
      </c>
      <c r="G1098">
        <v>19</v>
      </c>
      <c r="H1098">
        <v>0</v>
      </c>
      <c r="I1098">
        <v>4</v>
      </c>
      <c r="K1098" t="s">
        <v>1291</v>
      </c>
      <c r="L1098" t="s">
        <v>37</v>
      </c>
      <c r="M1098" s="1" t="s">
        <v>51</v>
      </c>
      <c r="N1098">
        <v>0.52</v>
      </c>
      <c r="O1098" s="3">
        <v>0.109</v>
      </c>
      <c r="P1098" s="3">
        <v>8.6999999999999994E-2</v>
      </c>
      <c r="Q1098" s="3">
        <v>0.54300000000000004</v>
      </c>
      <c r="R1098" s="3">
        <v>0.72</v>
      </c>
      <c r="S1098" s="3">
        <v>0.42899999999999999</v>
      </c>
      <c r="T1098" s="1" t="s">
        <v>403</v>
      </c>
      <c r="U1098" s="5">
        <f t="shared" si="207"/>
        <v>0</v>
      </c>
      <c r="V1098" s="5">
        <f t="shared" si="208"/>
        <v>4</v>
      </c>
      <c r="W1098" s="5">
        <f t="shared" si="209"/>
        <v>0</v>
      </c>
      <c r="X1098" s="5">
        <f t="shared" si="210"/>
        <v>4</v>
      </c>
      <c r="Y1098" s="3">
        <v>0.40899999999999997</v>
      </c>
      <c r="Z1098" s="3">
        <v>0.214</v>
      </c>
      <c r="AA1098" s="3">
        <v>7.0999999999999994E-2</v>
      </c>
      <c r="AB1098" s="3">
        <v>4.8000000000000001E-2</v>
      </c>
      <c r="AC1098" s="3">
        <v>0.38100000000000001</v>
      </c>
      <c r="AD1098" s="1" t="s">
        <v>46</v>
      </c>
      <c r="AE1098" s="5">
        <f t="shared" si="211"/>
        <v>0</v>
      </c>
      <c r="AF1098" s="5">
        <f t="shared" si="212"/>
        <v>1</v>
      </c>
      <c r="AG1098">
        <v>88</v>
      </c>
      <c r="AH1098">
        <v>5</v>
      </c>
      <c r="AI1098">
        <v>4</v>
      </c>
      <c r="AJ1098">
        <v>46</v>
      </c>
      <c r="AK1098">
        <f t="shared" si="213"/>
        <v>42</v>
      </c>
      <c r="AL1098">
        <v>25</v>
      </c>
      <c r="AM1098">
        <v>21</v>
      </c>
      <c r="AN1098">
        <v>3</v>
      </c>
      <c r="AO1098" s="1" t="s">
        <v>81</v>
      </c>
    </row>
    <row r="1099" spans="1:41" x14ac:dyDescent="0.35">
      <c r="A1099" s="2">
        <v>39299</v>
      </c>
      <c r="B1099" t="s">
        <v>590</v>
      </c>
      <c r="C1099">
        <v>3</v>
      </c>
      <c r="D1099" t="s">
        <v>35</v>
      </c>
      <c r="E1099" t="s">
        <v>61</v>
      </c>
      <c r="F1099">
        <v>4</v>
      </c>
      <c r="G1099">
        <v>1</v>
      </c>
      <c r="H1099">
        <v>1</v>
      </c>
      <c r="I1099">
        <v>3</v>
      </c>
      <c r="J1099">
        <v>1</v>
      </c>
      <c r="K1099" t="s">
        <v>37</v>
      </c>
      <c r="L1099" t="s">
        <v>435</v>
      </c>
      <c r="M1099" s="1" t="s">
        <v>1297</v>
      </c>
      <c r="N1099">
        <v>1</v>
      </c>
      <c r="O1099" s="3">
        <v>6.3E-2</v>
      </c>
      <c r="P1099" s="3">
        <v>3.1E-2</v>
      </c>
      <c r="Q1099" s="3">
        <v>0.65600000000000003</v>
      </c>
      <c r="R1099" s="3">
        <v>0.69799999999999995</v>
      </c>
      <c r="S1099" s="3">
        <v>0.57599999999999996</v>
      </c>
      <c r="T1099" s="1" t="s">
        <v>154</v>
      </c>
      <c r="U1099" s="5">
        <f t="shared" si="207"/>
        <v>4</v>
      </c>
      <c r="V1099" s="5">
        <f t="shared" si="208"/>
        <v>9</v>
      </c>
      <c r="W1099" s="5">
        <f t="shared" si="209"/>
        <v>4</v>
      </c>
      <c r="X1099" s="5">
        <f t="shared" si="210"/>
        <v>9</v>
      </c>
      <c r="Y1099" s="3">
        <v>0.495</v>
      </c>
      <c r="Z1099" s="3">
        <v>0.34300000000000003</v>
      </c>
      <c r="AA1099" s="3">
        <v>0.14699999999999999</v>
      </c>
      <c r="AB1099" s="3">
        <v>0.23200000000000001</v>
      </c>
      <c r="AC1099" s="3">
        <v>0.57599999999999996</v>
      </c>
      <c r="AD1099" s="1" t="s">
        <v>222</v>
      </c>
      <c r="AE1099" s="5">
        <f t="shared" si="211"/>
        <v>3</v>
      </c>
      <c r="AF1099" s="5">
        <f t="shared" si="212"/>
        <v>6</v>
      </c>
      <c r="AG1099">
        <v>198</v>
      </c>
      <c r="AH1099">
        <v>6</v>
      </c>
      <c r="AI1099">
        <v>3</v>
      </c>
      <c r="AJ1099">
        <v>96</v>
      </c>
      <c r="AK1099">
        <f t="shared" si="213"/>
        <v>102</v>
      </c>
      <c r="AL1099">
        <v>63</v>
      </c>
      <c r="AM1099">
        <v>33</v>
      </c>
      <c r="AN1099">
        <v>15</v>
      </c>
      <c r="AO1099" s="1" t="s">
        <v>648</v>
      </c>
    </row>
    <row r="1100" spans="1:41" x14ac:dyDescent="0.35">
      <c r="A1100" s="2">
        <v>39299</v>
      </c>
      <c r="B1100" t="s">
        <v>590</v>
      </c>
      <c r="C1100">
        <v>3</v>
      </c>
      <c r="D1100" t="s">
        <v>35</v>
      </c>
      <c r="E1100" t="s">
        <v>36</v>
      </c>
      <c r="F1100">
        <v>4</v>
      </c>
      <c r="G1100">
        <v>2</v>
      </c>
      <c r="H1100">
        <v>1</v>
      </c>
      <c r="I1100">
        <v>3</v>
      </c>
      <c r="J1100">
        <v>2</v>
      </c>
      <c r="K1100" t="s">
        <v>37</v>
      </c>
      <c r="L1100" t="s">
        <v>140</v>
      </c>
      <c r="M1100" s="1" t="s">
        <v>397</v>
      </c>
      <c r="N1100">
        <v>1.47</v>
      </c>
      <c r="O1100" s="3">
        <v>0.155</v>
      </c>
      <c r="P1100" s="3">
        <v>2.8000000000000001E-2</v>
      </c>
      <c r="Q1100" s="3">
        <v>0.64800000000000002</v>
      </c>
      <c r="R1100" s="3">
        <v>0.80400000000000005</v>
      </c>
      <c r="S1100" s="3">
        <v>0.6</v>
      </c>
      <c r="T1100" s="1" t="s">
        <v>213</v>
      </c>
      <c r="U1100" s="5">
        <f t="shared" si="207"/>
        <v>8</v>
      </c>
      <c r="V1100" s="5">
        <f t="shared" si="208"/>
        <v>8</v>
      </c>
      <c r="W1100" s="5">
        <f t="shared" si="209"/>
        <v>8</v>
      </c>
      <c r="X1100" s="5">
        <f t="shared" si="210"/>
        <v>8</v>
      </c>
      <c r="Y1100" s="3">
        <v>0.57599999999999996</v>
      </c>
      <c r="Z1100" s="3">
        <v>0.39300000000000002</v>
      </c>
      <c r="AA1100" s="3">
        <v>3.3000000000000002E-2</v>
      </c>
      <c r="AB1100" s="3">
        <v>0.38100000000000001</v>
      </c>
      <c r="AC1100" s="3">
        <v>0.42099999999999999</v>
      </c>
      <c r="AD1100" s="1" t="s">
        <v>108</v>
      </c>
      <c r="AE1100" s="5">
        <f t="shared" si="211"/>
        <v>2</v>
      </c>
      <c r="AF1100" s="5">
        <f t="shared" si="212"/>
        <v>4</v>
      </c>
      <c r="AG1100">
        <v>132</v>
      </c>
      <c r="AH1100">
        <v>11</v>
      </c>
      <c r="AI1100">
        <v>2</v>
      </c>
      <c r="AJ1100">
        <v>71</v>
      </c>
      <c r="AK1100">
        <f t="shared" si="213"/>
        <v>61</v>
      </c>
      <c r="AL1100">
        <v>46</v>
      </c>
      <c r="AM1100">
        <v>25</v>
      </c>
      <c r="AN1100">
        <v>2</v>
      </c>
      <c r="AO1100" s="1" t="s">
        <v>644</v>
      </c>
    </row>
    <row r="1101" spans="1:41" x14ac:dyDescent="0.35">
      <c r="A1101" s="2">
        <v>39299</v>
      </c>
      <c r="B1101" t="s">
        <v>590</v>
      </c>
      <c r="C1101">
        <v>3</v>
      </c>
      <c r="D1101" t="s">
        <v>35</v>
      </c>
      <c r="E1101" t="s">
        <v>43</v>
      </c>
      <c r="F1101">
        <v>4</v>
      </c>
      <c r="G1101">
        <v>3</v>
      </c>
      <c r="H1101">
        <v>1</v>
      </c>
      <c r="I1101">
        <v>3</v>
      </c>
      <c r="J1101">
        <v>5</v>
      </c>
      <c r="K1101" t="s">
        <v>37</v>
      </c>
      <c r="L1101" t="s">
        <v>999</v>
      </c>
      <c r="M1101" s="1" t="s">
        <v>1100</v>
      </c>
      <c r="N1101">
        <v>1.1200000000000001</v>
      </c>
      <c r="O1101" s="3">
        <v>0.17599999999999999</v>
      </c>
      <c r="P1101" s="3">
        <v>6.8000000000000005E-2</v>
      </c>
      <c r="Q1101" s="3">
        <v>0.63500000000000001</v>
      </c>
      <c r="R1101" s="3">
        <v>0.80900000000000005</v>
      </c>
      <c r="S1101" s="3">
        <v>0.48099999999999998</v>
      </c>
      <c r="T1101" s="1" t="s">
        <v>88</v>
      </c>
      <c r="U1101" s="5">
        <f t="shared" si="207"/>
        <v>2</v>
      </c>
      <c r="V1101" s="5">
        <f t="shared" si="208"/>
        <v>3</v>
      </c>
      <c r="W1101" s="5">
        <f t="shared" si="209"/>
        <v>2</v>
      </c>
      <c r="X1101" s="5">
        <f t="shared" si="210"/>
        <v>3</v>
      </c>
      <c r="Y1101" s="3">
        <v>0.52100000000000002</v>
      </c>
      <c r="Z1101" s="3">
        <v>0.34699999999999998</v>
      </c>
      <c r="AA1101" s="3">
        <v>6.9000000000000006E-2</v>
      </c>
      <c r="AB1101" s="3">
        <v>0.29199999999999998</v>
      </c>
      <c r="AC1101" s="3">
        <v>0.45800000000000002</v>
      </c>
      <c r="AD1101" s="1" t="s">
        <v>41</v>
      </c>
      <c r="AE1101" s="5">
        <f t="shared" si="211"/>
        <v>2</v>
      </c>
      <c r="AF1101" s="5">
        <f t="shared" si="212"/>
        <v>6</v>
      </c>
      <c r="AG1101">
        <v>146</v>
      </c>
      <c r="AH1101">
        <v>13</v>
      </c>
      <c r="AI1101">
        <v>5</v>
      </c>
      <c r="AJ1101">
        <v>74</v>
      </c>
      <c r="AK1101">
        <f t="shared" si="213"/>
        <v>72</v>
      </c>
      <c r="AL1101">
        <v>47</v>
      </c>
      <c r="AM1101">
        <v>27</v>
      </c>
      <c r="AN1101">
        <v>5</v>
      </c>
      <c r="AO1101" s="1" t="s">
        <v>466</v>
      </c>
    </row>
    <row r="1102" spans="1:41" x14ac:dyDescent="0.35">
      <c r="A1102" s="2">
        <v>39299</v>
      </c>
      <c r="B1102" t="s">
        <v>590</v>
      </c>
      <c r="C1102">
        <v>3</v>
      </c>
      <c r="D1102" t="s">
        <v>35</v>
      </c>
      <c r="E1102" t="s">
        <v>49</v>
      </c>
      <c r="F1102">
        <v>4</v>
      </c>
      <c r="G1102">
        <v>26</v>
      </c>
      <c r="H1102">
        <v>1</v>
      </c>
      <c r="I1102">
        <v>3</v>
      </c>
      <c r="K1102" t="s">
        <v>37</v>
      </c>
      <c r="L1102" t="s">
        <v>1116</v>
      </c>
      <c r="M1102" s="1" t="s">
        <v>771</v>
      </c>
      <c r="N1102">
        <v>2.69</v>
      </c>
      <c r="O1102" s="3">
        <v>0.114</v>
      </c>
      <c r="P1102" s="3">
        <v>0</v>
      </c>
      <c r="Q1102" s="3">
        <v>0.77300000000000002</v>
      </c>
      <c r="R1102" s="3">
        <v>0.91200000000000003</v>
      </c>
      <c r="S1102" s="3">
        <v>0.6</v>
      </c>
      <c r="T1102" s="1" t="s">
        <v>57</v>
      </c>
      <c r="U1102" s="5">
        <f t="shared" si="207"/>
        <v>0</v>
      </c>
      <c r="V1102" s="5">
        <f t="shared" si="208"/>
        <v>0</v>
      </c>
      <c r="W1102" s="5">
        <f t="shared" si="209"/>
        <v>0</v>
      </c>
      <c r="X1102" s="5">
        <f t="shared" si="210"/>
        <v>0</v>
      </c>
      <c r="Y1102" s="3">
        <v>0.61</v>
      </c>
      <c r="Z1102" s="3">
        <v>0.42899999999999999</v>
      </c>
      <c r="AA1102" s="3">
        <v>8.8999999999999996E-2</v>
      </c>
      <c r="AB1102" s="3">
        <v>0.3</v>
      </c>
      <c r="AC1102" s="3">
        <v>0.57699999999999996</v>
      </c>
      <c r="AD1102" s="1" t="s">
        <v>157</v>
      </c>
      <c r="AE1102" s="5">
        <f t="shared" si="211"/>
        <v>3</v>
      </c>
      <c r="AF1102" s="5">
        <f t="shared" si="212"/>
        <v>8</v>
      </c>
      <c r="AG1102">
        <v>100</v>
      </c>
      <c r="AH1102">
        <v>5</v>
      </c>
      <c r="AI1102">
        <v>0</v>
      </c>
      <c r="AJ1102">
        <v>44</v>
      </c>
      <c r="AK1102">
        <f t="shared" si="213"/>
        <v>56</v>
      </c>
      <c r="AL1102">
        <v>34</v>
      </c>
      <c r="AM1102">
        <v>10</v>
      </c>
      <c r="AN1102">
        <v>5</v>
      </c>
      <c r="AO1102" s="1" t="s">
        <v>337</v>
      </c>
    </row>
    <row r="1103" spans="1:41" x14ac:dyDescent="0.35">
      <c r="A1103" s="2">
        <v>39299</v>
      </c>
      <c r="B1103" t="s">
        <v>590</v>
      </c>
      <c r="C1103">
        <v>3</v>
      </c>
      <c r="D1103" t="s">
        <v>35</v>
      </c>
      <c r="E1103" t="s">
        <v>54</v>
      </c>
      <c r="F1103">
        <v>4</v>
      </c>
      <c r="G1103">
        <v>254</v>
      </c>
      <c r="H1103">
        <v>1</v>
      </c>
      <c r="I1103">
        <v>3</v>
      </c>
      <c r="K1103" t="s">
        <v>37</v>
      </c>
      <c r="L1103" t="s">
        <v>1298</v>
      </c>
      <c r="M1103" s="1" t="s">
        <v>209</v>
      </c>
      <c r="N1103">
        <v>1.57</v>
      </c>
      <c r="O1103" s="3">
        <v>9.2999999999999999E-2</v>
      </c>
      <c r="P1103" s="3">
        <v>3.6999999999999998E-2</v>
      </c>
      <c r="Q1103" s="3">
        <v>0.75900000000000001</v>
      </c>
      <c r="R1103" s="3">
        <v>0.75600000000000001</v>
      </c>
      <c r="S1103" s="3">
        <v>0.69199999999999995</v>
      </c>
      <c r="T1103" s="1" t="s">
        <v>179</v>
      </c>
      <c r="U1103" s="5">
        <f t="shared" si="207"/>
        <v>3</v>
      </c>
      <c r="V1103" s="5">
        <f t="shared" si="208"/>
        <v>3</v>
      </c>
      <c r="W1103" s="5">
        <f t="shared" si="209"/>
        <v>3</v>
      </c>
      <c r="X1103" s="5">
        <f t="shared" si="210"/>
        <v>3</v>
      </c>
      <c r="Y1103" s="3">
        <v>0.57399999999999995</v>
      </c>
      <c r="Z1103" s="3">
        <v>0.40699999999999997</v>
      </c>
      <c r="AA1103" s="3">
        <v>7.3999999999999996E-2</v>
      </c>
      <c r="AB1103" s="3">
        <v>0.30599999999999999</v>
      </c>
      <c r="AC1103" s="3">
        <v>0.61099999999999999</v>
      </c>
      <c r="AD1103" s="1" t="s">
        <v>71</v>
      </c>
      <c r="AE1103" s="5">
        <f t="shared" si="211"/>
        <v>3</v>
      </c>
      <c r="AF1103" s="5">
        <f t="shared" si="212"/>
        <v>5</v>
      </c>
      <c r="AG1103">
        <v>108</v>
      </c>
      <c r="AH1103">
        <v>5</v>
      </c>
      <c r="AI1103">
        <v>2</v>
      </c>
      <c r="AJ1103">
        <v>54</v>
      </c>
      <c r="AK1103">
        <f t="shared" si="213"/>
        <v>54</v>
      </c>
      <c r="AL1103">
        <v>41</v>
      </c>
      <c r="AM1103">
        <v>13</v>
      </c>
      <c r="AN1103">
        <v>4</v>
      </c>
      <c r="AO1103" s="1" t="s">
        <v>409</v>
      </c>
    </row>
    <row r="1104" spans="1:41" x14ac:dyDescent="0.35">
      <c r="A1104" s="2">
        <v>39286</v>
      </c>
      <c r="B1104" t="s">
        <v>1299</v>
      </c>
      <c r="C1104">
        <v>3</v>
      </c>
      <c r="D1104" t="s">
        <v>139</v>
      </c>
      <c r="E1104" t="s">
        <v>49</v>
      </c>
      <c r="F1104">
        <v>3</v>
      </c>
      <c r="G1104">
        <v>176</v>
      </c>
      <c r="H1104">
        <v>0</v>
      </c>
      <c r="I1104">
        <v>1</v>
      </c>
      <c r="J1104" t="s">
        <v>203</v>
      </c>
      <c r="K1104" t="s">
        <v>964</v>
      </c>
      <c r="L1104" t="s">
        <v>37</v>
      </c>
      <c r="M1104" s="1" t="s">
        <v>1300</v>
      </c>
      <c r="N1104">
        <v>1.04</v>
      </c>
      <c r="O1104" s="3">
        <v>3.4000000000000002E-2</v>
      </c>
      <c r="P1104" s="3">
        <v>2.3E-2</v>
      </c>
      <c r="Q1104" s="3">
        <v>0.625</v>
      </c>
      <c r="R1104" s="3">
        <v>0.61799999999999999</v>
      </c>
      <c r="S1104" s="3">
        <v>0.45500000000000002</v>
      </c>
      <c r="T1104" s="1" t="s">
        <v>165</v>
      </c>
      <c r="U1104" s="5">
        <f t="shared" si="207"/>
        <v>4</v>
      </c>
      <c r="V1104" s="5">
        <f t="shared" si="208"/>
        <v>10</v>
      </c>
      <c r="W1104" s="5">
        <f t="shared" si="209"/>
        <v>4</v>
      </c>
      <c r="X1104" s="5">
        <f t="shared" si="210"/>
        <v>10</v>
      </c>
      <c r="Y1104" s="3">
        <v>0.505</v>
      </c>
      <c r="Z1104" s="3">
        <v>0.46</v>
      </c>
      <c r="AA1104" s="3">
        <v>0.02</v>
      </c>
      <c r="AB1104" s="3">
        <v>0.32700000000000001</v>
      </c>
      <c r="AC1104" s="3">
        <v>0.622</v>
      </c>
      <c r="AD1104" s="1" t="s">
        <v>127</v>
      </c>
      <c r="AE1104" s="5">
        <f t="shared" si="211"/>
        <v>6</v>
      </c>
      <c r="AF1104" s="5">
        <f t="shared" si="212"/>
        <v>14</v>
      </c>
      <c r="AG1104">
        <v>188</v>
      </c>
      <c r="AH1104">
        <v>3</v>
      </c>
      <c r="AI1104">
        <v>2</v>
      </c>
      <c r="AJ1104">
        <v>88</v>
      </c>
      <c r="AK1104">
        <f t="shared" si="213"/>
        <v>100</v>
      </c>
      <c r="AL1104">
        <v>55</v>
      </c>
      <c r="AM1104">
        <v>33</v>
      </c>
      <c r="AN1104">
        <v>2</v>
      </c>
      <c r="AO1104" s="1" t="s">
        <v>522</v>
      </c>
    </row>
    <row r="1105" spans="1:41" x14ac:dyDescent="0.35">
      <c r="A1105" s="2">
        <v>39286</v>
      </c>
      <c r="B1105" t="s">
        <v>1299</v>
      </c>
      <c r="C1105">
        <v>3</v>
      </c>
      <c r="D1105" t="s">
        <v>139</v>
      </c>
      <c r="E1105" t="s">
        <v>54</v>
      </c>
      <c r="F1105">
        <v>3</v>
      </c>
      <c r="G1105">
        <v>182</v>
      </c>
      <c r="H1105">
        <v>1</v>
      </c>
      <c r="I1105">
        <v>1</v>
      </c>
      <c r="J1105" t="s">
        <v>203</v>
      </c>
      <c r="K1105" t="s">
        <v>37</v>
      </c>
      <c r="L1105" t="s">
        <v>94</v>
      </c>
      <c r="M1105" s="1" t="s">
        <v>100</v>
      </c>
      <c r="N1105">
        <v>1.69</v>
      </c>
      <c r="O1105" s="3">
        <v>5.3999999999999999E-2</v>
      </c>
      <c r="P1105" s="3">
        <v>1.7999999999999999E-2</v>
      </c>
      <c r="Q1105" s="3">
        <v>0.67900000000000005</v>
      </c>
      <c r="R1105" s="3">
        <v>0.73699999999999999</v>
      </c>
      <c r="S1105" s="3">
        <v>0.61099999999999999</v>
      </c>
      <c r="T1105" s="1" t="s">
        <v>314</v>
      </c>
      <c r="U1105" s="5">
        <f t="shared" si="207"/>
        <v>6</v>
      </c>
      <c r="V1105" s="5">
        <f t="shared" si="208"/>
        <v>6</v>
      </c>
      <c r="W1105" s="5">
        <f t="shared" si="209"/>
        <v>6</v>
      </c>
      <c r="X1105" s="5">
        <f t="shared" si="210"/>
        <v>6</v>
      </c>
      <c r="Y1105" s="3">
        <v>0.61599999999999999</v>
      </c>
      <c r="Z1105" s="3">
        <v>0.51200000000000001</v>
      </c>
      <c r="AA1105" s="3">
        <v>0</v>
      </c>
      <c r="AB1105" s="3">
        <v>0.46700000000000003</v>
      </c>
      <c r="AC1105" s="3">
        <v>0.61499999999999999</v>
      </c>
      <c r="AD1105" s="1" t="s">
        <v>186</v>
      </c>
      <c r="AE1105" s="5">
        <f t="shared" si="211"/>
        <v>4</v>
      </c>
      <c r="AF1105" s="5">
        <f t="shared" si="212"/>
        <v>7</v>
      </c>
      <c r="AG1105">
        <v>99</v>
      </c>
      <c r="AH1105">
        <v>3</v>
      </c>
      <c r="AI1105">
        <v>1</v>
      </c>
      <c r="AJ1105">
        <v>56</v>
      </c>
      <c r="AK1105">
        <f t="shared" si="213"/>
        <v>43</v>
      </c>
      <c r="AL1105">
        <v>38</v>
      </c>
      <c r="AM1105">
        <v>18</v>
      </c>
      <c r="AN1105">
        <v>0</v>
      </c>
      <c r="AO1105" s="1" t="s">
        <v>77</v>
      </c>
    </row>
    <row r="1106" spans="1:41" x14ac:dyDescent="0.35">
      <c r="A1106" s="2">
        <v>39258</v>
      </c>
      <c r="B1106" t="s">
        <v>103</v>
      </c>
      <c r="C1106">
        <v>5</v>
      </c>
      <c r="D1106" t="s">
        <v>104</v>
      </c>
      <c r="E1106" t="s">
        <v>36</v>
      </c>
      <c r="F1106">
        <v>5</v>
      </c>
      <c r="G1106">
        <v>2</v>
      </c>
      <c r="H1106">
        <v>0</v>
      </c>
      <c r="I1106">
        <v>4</v>
      </c>
      <c r="J1106">
        <v>2</v>
      </c>
      <c r="K1106" t="s">
        <v>140</v>
      </c>
      <c r="L1106" t="s">
        <v>37</v>
      </c>
      <c r="M1106" s="1" t="s">
        <v>1301</v>
      </c>
      <c r="N1106">
        <v>0.72</v>
      </c>
      <c r="O1106" s="3">
        <v>9.0999999999999998E-2</v>
      </c>
      <c r="P1106" s="3">
        <v>2.5999999999999999E-2</v>
      </c>
      <c r="Q1106" s="3">
        <v>0.64900000000000002</v>
      </c>
      <c r="R1106" s="3">
        <v>0.66</v>
      </c>
      <c r="S1106" s="3">
        <v>0.40699999999999997</v>
      </c>
      <c r="T1106" s="1" t="s">
        <v>267</v>
      </c>
      <c r="U1106" s="5">
        <f t="shared" si="207"/>
        <v>6</v>
      </c>
      <c r="V1106" s="5">
        <f t="shared" si="208"/>
        <v>10</v>
      </c>
      <c r="W1106" s="5">
        <f t="shared" si="209"/>
        <v>6</v>
      </c>
      <c r="X1106" s="5">
        <f t="shared" si="210"/>
        <v>10</v>
      </c>
      <c r="Y1106" s="3">
        <v>0.46200000000000002</v>
      </c>
      <c r="Z1106" s="3">
        <v>0.309</v>
      </c>
      <c r="AA1106" s="3">
        <v>7.2999999999999995E-2</v>
      </c>
      <c r="AB1106" s="3">
        <v>0.219</v>
      </c>
      <c r="AC1106" s="3">
        <v>0.435</v>
      </c>
      <c r="AD1106" s="1" t="s">
        <v>70</v>
      </c>
      <c r="AE1106" s="5">
        <f t="shared" si="211"/>
        <v>1</v>
      </c>
      <c r="AF1106" s="5">
        <f t="shared" si="212"/>
        <v>2</v>
      </c>
      <c r="AG1106">
        <v>132</v>
      </c>
      <c r="AH1106">
        <v>7</v>
      </c>
      <c r="AI1106">
        <v>2</v>
      </c>
      <c r="AJ1106">
        <v>77</v>
      </c>
      <c r="AK1106">
        <f t="shared" si="213"/>
        <v>55</v>
      </c>
      <c r="AL1106">
        <v>50</v>
      </c>
      <c r="AM1106">
        <v>27</v>
      </c>
      <c r="AN1106">
        <v>4</v>
      </c>
      <c r="AO1106" s="1" t="s">
        <v>294</v>
      </c>
    </row>
    <row r="1107" spans="1:41" x14ac:dyDescent="0.35">
      <c r="A1107" s="2">
        <v>39258</v>
      </c>
      <c r="B1107" t="s">
        <v>103</v>
      </c>
      <c r="C1107">
        <v>5</v>
      </c>
      <c r="D1107" t="s">
        <v>104</v>
      </c>
      <c r="E1107" t="s">
        <v>43</v>
      </c>
      <c r="F1107">
        <v>5</v>
      </c>
      <c r="G1107">
        <v>16</v>
      </c>
      <c r="H1107">
        <v>1</v>
      </c>
      <c r="I1107">
        <v>4</v>
      </c>
      <c r="J1107">
        <v>10</v>
      </c>
      <c r="K1107" t="s">
        <v>37</v>
      </c>
      <c r="L1107" t="s">
        <v>820</v>
      </c>
      <c r="M1107" s="1" t="s">
        <v>1302</v>
      </c>
      <c r="N1107">
        <v>1.1299999999999999</v>
      </c>
      <c r="O1107" s="3">
        <v>6.4000000000000001E-2</v>
      </c>
      <c r="P1107" s="3">
        <v>2.1000000000000001E-2</v>
      </c>
      <c r="Q1107" s="3">
        <v>0.69699999999999995</v>
      </c>
      <c r="R1107" s="3">
        <v>0.72499999999999998</v>
      </c>
      <c r="S1107" s="3">
        <v>0.52600000000000002</v>
      </c>
      <c r="T1107" s="1" t="s">
        <v>157</v>
      </c>
      <c r="U1107" s="5">
        <f t="shared" si="207"/>
        <v>3</v>
      </c>
      <c r="V1107" s="5">
        <f t="shared" si="208"/>
        <v>8</v>
      </c>
      <c r="W1107" s="5">
        <f t="shared" si="209"/>
        <v>3</v>
      </c>
      <c r="X1107" s="5">
        <f t="shared" si="210"/>
        <v>8</v>
      </c>
      <c r="Y1107" s="3">
        <v>0.50800000000000001</v>
      </c>
      <c r="Z1107" s="3">
        <v>0.378</v>
      </c>
      <c r="AA1107" s="3">
        <v>2.7E-2</v>
      </c>
      <c r="AB1107" s="3">
        <v>0.27400000000000002</v>
      </c>
      <c r="AC1107" s="3">
        <v>0.48199999999999998</v>
      </c>
      <c r="AD1107" s="1" t="s">
        <v>1217</v>
      </c>
      <c r="AE1107" s="5">
        <f t="shared" si="211"/>
        <v>5</v>
      </c>
      <c r="AF1107" s="5">
        <f t="shared" si="212"/>
        <v>17</v>
      </c>
      <c r="AG1107">
        <v>413</v>
      </c>
      <c r="AH1107">
        <v>12</v>
      </c>
      <c r="AI1107">
        <v>4</v>
      </c>
      <c r="AJ1107">
        <v>188</v>
      </c>
      <c r="AK1107">
        <f t="shared" si="213"/>
        <v>225</v>
      </c>
      <c r="AL1107">
        <v>131</v>
      </c>
      <c r="AM1107">
        <v>57</v>
      </c>
      <c r="AN1107">
        <v>6</v>
      </c>
      <c r="AO1107" s="1" t="s">
        <v>1303</v>
      </c>
    </row>
    <row r="1108" spans="1:41" x14ac:dyDescent="0.35">
      <c r="A1108" s="2">
        <v>39258</v>
      </c>
      <c r="B1108" t="s">
        <v>103</v>
      </c>
      <c r="C1108">
        <v>5</v>
      </c>
      <c r="D1108" t="s">
        <v>104</v>
      </c>
      <c r="E1108" t="s">
        <v>49</v>
      </c>
      <c r="F1108">
        <v>5</v>
      </c>
      <c r="G1108">
        <v>19</v>
      </c>
      <c r="H1108">
        <v>1</v>
      </c>
      <c r="I1108">
        <v>4</v>
      </c>
      <c r="J1108">
        <v>16</v>
      </c>
      <c r="K1108" t="s">
        <v>37</v>
      </c>
      <c r="L1108" t="s">
        <v>997</v>
      </c>
      <c r="M1108" s="1" t="s">
        <v>1304</v>
      </c>
      <c r="N1108">
        <v>1.05</v>
      </c>
      <c r="O1108" s="3">
        <v>9.8000000000000004E-2</v>
      </c>
      <c r="P1108" s="3">
        <v>2.9000000000000001E-2</v>
      </c>
      <c r="Q1108" s="3">
        <v>0.71799999999999997</v>
      </c>
      <c r="R1108" s="3">
        <v>0.73599999999999999</v>
      </c>
      <c r="S1108" s="3">
        <v>0.44900000000000001</v>
      </c>
      <c r="T1108" s="1" t="s">
        <v>193</v>
      </c>
      <c r="U1108" s="5">
        <f t="shared" si="207"/>
        <v>8</v>
      </c>
      <c r="V1108" s="5">
        <f t="shared" si="208"/>
        <v>12</v>
      </c>
      <c r="W1108" s="5">
        <f t="shared" si="209"/>
        <v>8</v>
      </c>
      <c r="X1108" s="5">
        <f t="shared" si="210"/>
        <v>12</v>
      </c>
      <c r="Y1108" s="3">
        <v>0.51700000000000002</v>
      </c>
      <c r="Z1108" s="3">
        <v>0.36299999999999999</v>
      </c>
      <c r="AA1108" s="3">
        <v>4.4999999999999998E-2</v>
      </c>
      <c r="AB1108" s="3">
        <v>0.26200000000000001</v>
      </c>
      <c r="AC1108" s="3">
        <v>0.46800000000000003</v>
      </c>
      <c r="AD1108" s="1" t="s">
        <v>157</v>
      </c>
      <c r="AE1108" s="5">
        <f t="shared" si="211"/>
        <v>3</v>
      </c>
      <c r="AF1108" s="5">
        <f t="shared" si="212"/>
        <v>8</v>
      </c>
      <c r="AG1108">
        <v>331</v>
      </c>
      <c r="AH1108">
        <v>17</v>
      </c>
      <c r="AI1108">
        <v>5</v>
      </c>
      <c r="AJ1108">
        <v>174</v>
      </c>
      <c r="AK1108">
        <f t="shared" si="213"/>
        <v>157</v>
      </c>
      <c r="AL1108">
        <v>125</v>
      </c>
      <c r="AM1108">
        <v>49</v>
      </c>
      <c r="AN1108">
        <v>7</v>
      </c>
      <c r="AO1108" s="1" t="s">
        <v>1305</v>
      </c>
    </row>
    <row r="1109" spans="1:41" x14ac:dyDescent="0.35">
      <c r="A1109" s="2">
        <v>39258</v>
      </c>
      <c r="B1109" t="s">
        <v>103</v>
      </c>
      <c r="C1109">
        <v>5</v>
      </c>
      <c r="D1109" t="s">
        <v>104</v>
      </c>
      <c r="E1109" t="s">
        <v>54</v>
      </c>
      <c r="F1109">
        <v>5</v>
      </c>
      <c r="H1109">
        <v>1</v>
      </c>
      <c r="I1109">
        <v>4</v>
      </c>
      <c r="K1109" t="s">
        <v>37</v>
      </c>
      <c r="L1109" t="s">
        <v>1298</v>
      </c>
      <c r="M1109" s="1" t="s">
        <v>1306</v>
      </c>
      <c r="N1109">
        <v>1.36</v>
      </c>
      <c r="O1109" s="3">
        <v>7.6999999999999999E-2</v>
      </c>
      <c r="P1109" s="3">
        <v>2.8000000000000001E-2</v>
      </c>
      <c r="Q1109" s="3">
        <v>0.64100000000000001</v>
      </c>
      <c r="R1109" s="3">
        <v>0.81299999999999994</v>
      </c>
      <c r="S1109" s="3">
        <v>0.60799999999999998</v>
      </c>
      <c r="T1109" s="1" t="s">
        <v>88</v>
      </c>
      <c r="U1109" s="5">
        <f t="shared" si="207"/>
        <v>2</v>
      </c>
      <c r="V1109" s="5">
        <f t="shared" si="208"/>
        <v>3</v>
      </c>
      <c r="W1109" s="5">
        <f t="shared" si="209"/>
        <v>2</v>
      </c>
      <c r="X1109" s="5">
        <f t="shared" si="210"/>
        <v>3</v>
      </c>
      <c r="Y1109" s="3">
        <v>0.53300000000000003</v>
      </c>
      <c r="Z1109" s="3">
        <v>0.35399999999999998</v>
      </c>
      <c r="AA1109" s="3">
        <v>5.5E-2</v>
      </c>
      <c r="AB1109" s="3">
        <v>0.27500000000000002</v>
      </c>
      <c r="AC1109" s="3">
        <v>0.48399999999999999</v>
      </c>
      <c r="AD1109" s="1" t="s">
        <v>480</v>
      </c>
      <c r="AE1109" s="5">
        <f t="shared" si="211"/>
        <v>3</v>
      </c>
      <c r="AF1109" s="5">
        <f t="shared" si="212"/>
        <v>12</v>
      </c>
      <c r="AG1109">
        <v>306</v>
      </c>
      <c r="AH1109">
        <v>11</v>
      </c>
      <c r="AI1109">
        <v>4</v>
      </c>
      <c r="AJ1109">
        <v>142</v>
      </c>
      <c r="AK1109">
        <f t="shared" si="213"/>
        <v>164</v>
      </c>
      <c r="AL1109">
        <v>91</v>
      </c>
      <c r="AM1109">
        <v>51</v>
      </c>
      <c r="AN1109">
        <v>9</v>
      </c>
      <c r="AO1109" s="1" t="s">
        <v>830</v>
      </c>
    </row>
    <row r="1110" spans="1:41" x14ac:dyDescent="0.35">
      <c r="A1110" s="2">
        <v>39258</v>
      </c>
      <c r="B1110" t="s">
        <v>103</v>
      </c>
      <c r="C1110">
        <v>5</v>
      </c>
      <c r="D1110" t="s">
        <v>104</v>
      </c>
      <c r="E1110" t="s">
        <v>128</v>
      </c>
      <c r="F1110">
        <v>5</v>
      </c>
      <c r="G1110">
        <v>67</v>
      </c>
      <c r="H1110">
        <v>1</v>
      </c>
      <c r="I1110">
        <v>4</v>
      </c>
      <c r="K1110" t="s">
        <v>37</v>
      </c>
      <c r="L1110" t="s">
        <v>1218</v>
      </c>
      <c r="M1110" s="1" t="s">
        <v>1307</v>
      </c>
      <c r="N1110">
        <v>1.35</v>
      </c>
      <c r="O1110" s="3">
        <v>7.3999999999999996E-2</v>
      </c>
      <c r="P1110" s="3">
        <v>1.9E-2</v>
      </c>
      <c r="Q1110" s="3">
        <v>0.70399999999999996</v>
      </c>
      <c r="R1110" s="3">
        <v>0.76300000000000001</v>
      </c>
      <c r="S1110" s="3">
        <v>0.625</v>
      </c>
      <c r="T1110" s="1" t="s">
        <v>222</v>
      </c>
      <c r="U1110" s="5">
        <f t="shared" si="207"/>
        <v>3</v>
      </c>
      <c r="V1110" s="5">
        <f t="shared" si="208"/>
        <v>6</v>
      </c>
      <c r="W1110" s="5">
        <f t="shared" si="209"/>
        <v>3</v>
      </c>
      <c r="X1110" s="5">
        <f t="shared" si="210"/>
        <v>6</v>
      </c>
      <c r="Y1110" s="3">
        <v>0.53700000000000003</v>
      </c>
      <c r="Z1110" s="3">
        <v>0.374</v>
      </c>
      <c r="AA1110" s="3">
        <v>0.154</v>
      </c>
      <c r="AB1110" s="3">
        <v>0.224</v>
      </c>
      <c r="AC1110" s="3">
        <v>0.61699999999999999</v>
      </c>
      <c r="AD1110" s="1" t="s">
        <v>200</v>
      </c>
      <c r="AE1110" s="5">
        <f t="shared" si="211"/>
        <v>4</v>
      </c>
      <c r="AF1110" s="5">
        <f t="shared" si="212"/>
        <v>11</v>
      </c>
      <c r="AG1110">
        <v>231</v>
      </c>
      <c r="AH1110">
        <v>8</v>
      </c>
      <c r="AI1110">
        <v>2</v>
      </c>
      <c r="AJ1110">
        <v>108</v>
      </c>
      <c r="AK1110">
        <f t="shared" si="213"/>
        <v>123</v>
      </c>
      <c r="AL1110">
        <v>76</v>
      </c>
      <c r="AM1110">
        <v>32</v>
      </c>
      <c r="AN1110">
        <v>19</v>
      </c>
      <c r="AO1110" s="1" t="s">
        <v>42</v>
      </c>
    </row>
    <row r="1111" spans="1:41" x14ac:dyDescent="0.35">
      <c r="A1111" s="2">
        <v>39258</v>
      </c>
      <c r="B1111" t="s">
        <v>103</v>
      </c>
      <c r="C1111">
        <v>5</v>
      </c>
      <c r="D1111" t="s">
        <v>104</v>
      </c>
      <c r="E1111" t="s">
        <v>133</v>
      </c>
      <c r="F1111">
        <v>5</v>
      </c>
      <c r="G1111">
        <v>47</v>
      </c>
      <c r="H1111">
        <v>1</v>
      </c>
      <c r="I1111">
        <v>4</v>
      </c>
      <c r="K1111" t="s">
        <v>37</v>
      </c>
      <c r="L1111" t="s">
        <v>1014</v>
      </c>
      <c r="M1111" s="1" t="s">
        <v>126</v>
      </c>
      <c r="N1111">
        <v>1.74</v>
      </c>
      <c r="O1111" s="3">
        <v>8.1000000000000003E-2</v>
      </c>
      <c r="P1111" s="3">
        <v>1.4E-2</v>
      </c>
      <c r="Q1111" s="3">
        <v>0.66200000000000003</v>
      </c>
      <c r="R1111" s="3">
        <v>0.77600000000000002</v>
      </c>
      <c r="S1111" s="3">
        <v>0.64</v>
      </c>
      <c r="T1111" s="1" t="s">
        <v>70</v>
      </c>
      <c r="U1111" s="5">
        <f t="shared" si="207"/>
        <v>1</v>
      </c>
      <c r="V1111" s="5">
        <f t="shared" si="208"/>
        <v>2</v>
      </c>
      <c r="W1111" s="5">
        <f t="shared" si="209"/>
        <v>1</v>
      </c>
      <c r="X1111" s="5">
        <f t="shared" si="210"/>
        <v>2</v>
      </c>
      <c r="Y1111" s="3">
        <v>0.59</v>
      </c>
      <c r="Z1111" s="3">
        <v>0.47099999999999997</v>
      </c>
      <c r="AA1111" s="3">
        <v>2.3E-2</v>
      </c>
      <c r="AB1111" s="3">
        <v>0.48099999999999998</v>
      </c>
      <c r="AC1111" s="3">
        <v>0.45500000000000002</v>
      </c>
      <c r="AD1111" s="1" t="s">
        <v>677</v>
      </c>
      <c r="AE1111" s="5">
        <f t="shared" si="211"/>
        <v>6</v>
      </c>
      <c r="AF1111" s="5">
        <f t="shared" si="212"/>
        <v>16</v>
      </c>
      <c r="AG1111">
        <v>161</v>
      </c>
      <c r="AH1111">
        <v>6</v>
      </c>
      <c r="AI1111">
        <v>1</v>
      </c>
      <c r="AJ1111">
        <v>74</v>
      </c>
      <c r="AK1111">
        <f t="shared" si="213"/>
        <v>87</v>
      </c>
      <c r="AL1111">
        <v>49</v>
      </c>
      <c r="AM1111">
        <v>25</v>
      </c>
      <c r="AN1111">
        <v>2</v>
      </c>
      <c r="AO1111" s="1" t="s">
        <v>442</v>
      </c>
    </row>
    <row r="1112" spans="1:41" x14ac:dyDescent="0.35">
      <c r="A1112" s="2">
        <v>39244</v>
      </c>
      <c r="B1112" t="s">
        <v>603</v>
      </c>
      <c r="C1112">
        <v>3</v>
      </c>
      <c r="D1112" t="s">
        <v>104</v>
      </c>
      <c r="E1112" t="s">
        <v>49</v>
      </c>
      <c r="F1112">
        <v>4</v>
      </c>
      <c r="G1112">
        <v>43</v>
      </c>
      <c r="H1112">
        <v>0</v>
      </c>
      <c r="I1112">
        <v>4</v>
      </c>
      <c r="J1112">
        <v>14</v>
      </c>
      <c r="K1112" t="s">
        <v>1165</v>
      </c>
      <c r="L1112" t="s">
        <v>37</v>
      </c>
      <c r="M1112" s="1" t="s">
        <v>586</v>
      </c>
      <c r="N1112">
        <v>1.05</v>
      </c>
      <c r="O1112" s="3">
        <v>0.23400000000000001</v>
      </c>
      <c r="P1112" s="3">
        <v>5.1999999999999998E-2</v>
      </c>
      <c r="Q1112" s="3">
        <v>0.623</v>
      </c>
      <c r="R1112" s="3">
        <v>0.79200000000000004</v>
      </c>
      <c r="S1112" s="3">
        <v>0.48299999999999998</v>
      </c>
      <c r="T1112" s="1" t="s">
        <v>189</v>
      </c>
      <c r="U1112" s="5">
        <f t="shared" si="207"/>
        <v>6</v>
      </c>
      <c r="V1112" s="5">
        <f t="shared" si="208"/>
        <v>8</v>
      </c>
      <c r="W1112" s="5">
        <f t="shared" si="209"/>
        <v>6</v>
      </c>
      <c r="X1112" s="5">
        <f t="shared" si="210"/>
        <v>8</v>
      </c>
      <c r="Y1112" s="3">
        <v>0.49399999999999999</v>
      </c>
      <c r="Z1112" s="3">
        <v>0.34100000000000003</v>
      </c>
      <c r="AA1112" s="3">
        <v>2.1999999999999999E-2</v>
      </c>
      <c r="AB1112" s="3">
        <v>0.19</v>
      </c>
      <c r="AC1112" s="3">
        <v>0.60599999999999998</v>
      </c>
      <c r="AD1112" s="1" t="s">
        <v>570</v>
      </c>
      <c r="AE1112" s="5">
        <f t="shared" si="211"/>
        <v>2</v>
      </c>
      <c r="AF1112" s="5">
        <f t="shared" si="212"/>
        <v>9</v>
      </c>
      <c r="AG1112">
        <v>168</v>
      </c>
      <c r="AH1112">
        <v>18</v>
      </c>
      <c r="AI1112">
        <v>4</v>
      </c>
      <c r="AJ1112">
        <v>77</v>
      </c>
      <c r="AK1112">
        <f t="shared" si="213"/>
        <v>91</v>
      </c>
      <c r="AL1112">
        <v>48</v>
      </c>
      <c r="AM1112">
        <v>29</v>
      </c>
      <c r="AN1112">
        <v>2</v>
      </c>
      <c r="AO1112" s="1" t="s">
        <v>93</v>
      </c>
    </row>
    <row r="1113" spans="1:41" x14ac:dyDescent="0.35">
      <c r="A1113" s="2">
        <v>39244</v>
      </c>
      <c r="B1113" t="s">
        <v>603</v>
      </c>
      <c r="C1113">
        <v>3</v>
      </c>
      <c r="D1113" t="s">
        <v>104</v>
      </c>
      <c r="E1113" t="s">
        <v>54</v>
      </c>
      <c r="F1113">
        <v>4</v>
      </c>
      <c r="G1113">
        <v>86</v>
      </c>
      <c r="H1113">
        <v>1</v>
      </c>
      <c r="I1113">
        <v>4</v>
      </c>
      <c r="K1113" t="s">
        <v>37</v>
      </c>
      <c r="L1113" t="s">
        <v>1243</v>
      </c>
      <c r="M1113" s="1" t="s">
        <v>885</v>
      </c>
      <c r="N1113">
        <v>1.19</v>
      </c>
      <c r="O1113" s="3">
        <v>7.0999999999999994E-2</v>
      </c>
      <c r="P1113" s="3">
        <v>1.2E-2</v>
      </c>
      <c r="Q1113" s="3">
        <v>0.64300000000000002</v>
      </c>
      <c r="R1113" s="3">
        <v>0.72199999999999998</v>
      </c>
      <c r="S1113" s="3">
        <v>0.6</v>
      </c>
      <c r="T1113" s="1" t="s">
        <v>122</v>
      </c>
      <c r="U1113" s="5">
        <f t="shared" si="207"/>
        <v>3</v>
      </c>
      <c r="V1113" s="5">
        <f t="shared" si="208"/>
        <v>4</v>
      </c>
      <c r="W1113" s="5">
        <f t="shared" si="209"/>
        <v>3</v>
      </c>
      <c r="X1113" s="5">
        <f t="shared" si="210"/>
        <v>4</v>
      </c>
      <c r="Y1113" s="3">
        <v>0.54100000000000004</v>
      </c>
      <c r="Z1113" s="3">
        <v>0.38400000000000001</v>
      </c>
      <c r="AA1113" s="3">
        <v>0.11</v>
      </c>
      <c r="AB1113" s="3">
        <v>0.19600000000000001</v>
      </c>
      <c r="AC1113" s="3">
        <v>0.70399999999999996</v>
      </c>
      <c r="AD1113" s="1" t="s">
        <v>89</v>
      </c>
      <c r="AE1113" s="5">
        <f t="shared" si="211"/>
        <v>3</v>
      </c>
      <c r="AF1113" s="5">
        <f t="shared" si="212"/>
        <v>7</v>
      </c>
      <c r="AG1113">
        <v>157</v>
      </c>
      <c r="AH1113">
        <v>6</v>
      </c>
      <c r="AI1113">
        <v>1</v>
      </c>
      <c r="AJ1113">
        <v>84</v>
      </c>
      <c r="AK1113">
        <f t="shared" si="213"/>
        <v>73</v>
      </c>
      <c r="AL1113">
        <v>54</v>
      </c>
      <c r="AM1113">
        <v>30</v>
      </c>
      <c r="AN1113">
        <v>8</v>
      </c>
      <c r="AO1113" s="1" t="s">
        <v>85</v>
      </c>
    </row>
    <row r="1114" spans="1:41" x14ac:dyDescent="0.35">
      <c r="A1114" s="2">
        <v>39230</v>
      </c>
      <c r="B1114" t="s">
        <v>138</v>
      </c>
      <c r="C1114">
        <v>5</v>
      </c>
      <c r="D1114" t="s">
        <v>139</v>
      </c>
      <c r="E1114" t="s">
        <v>36</v>
      </c>
      <c r="F1114">
        <v>6</v>
      </c>
      <c r="G1114">
        <v>2</v>
      </c>
      <c r="H1114">
        <v>0</v>
      </c>
      <c r="I1114">
        <v>6</v>
      </c>
      <c r="J1114">
        <v>2</v>
      </c>
      <c r="K1114" t="s">
        <v>140</v>
      </c>
      <c r="L1114" t="s">
        <v>37</v>
      </c>
      <c r="M1114" s="1" t="s">
        <v>1257</v>
      </c>
      <c r="N1114">
        <v>0.62</v>
      </c>
      <c r="O1114" s="3">
        <v>3.2000000000000001E-2</v>
      </c>
      <c r="P1114" s="3">
        <v>1.0999999999999999E-2</v>
      </c>
      <c r="Q1114" s="3">
        <v>0.71599999999999997</v>
      </c>
      <c r="R1114" s="3">
        <v>0.57399999999999995</v>
      </c>
      <c r="S1114" s="3">
        <v>0.37</v>
      </c>
      <c r="T1114" s="1" t="s">
        <v>399</v>
      </c>
      <c r="U1114" s="5">
        <f t="shared" si="207"/>
        <v>3</v>
      </c>
      <c r="V1114" s="5">
        <f t="shared" si="208"/>
        <v>9</v>
      </c>
      <c r="W1114" s="5">
        <f t="shared" si="209"/>
        <v>3</v>
      </c>
      <c r="X1114" s="5">
        <f t="shared" si="210"/>
        <v>9</v>
      </c>
      <c r="Y1114" s="3">
        <v>0.41399999999999998</v>
      </c>
      <c r="Z1114" s="3">
        <v>0.30199999999999999</v>
      </c>
      <c r="AA1114" s="3">
        <v>3.5000000000000003E-2</v>
      </c>
      <c r="AB1114" s="3">
        <v>0.26200000000000001</v>
      </c>
      <c r="AC1114" s="3">
        <v>0.4</v>
      </c>
      <c r="AD1114" s="1" t="s">
        <v>41</v>
      </c>
      <c r="AE1114" s="5">
        <f t="shared" si="211"/>
        <v>2</v>
      </c>
      <c r="AF1114" s="5">
        <f t="shared" si="212"/>
        <v>6</v>
      </c>
      <c r="AG1114">
        <v>181</v>
      </c>
      <c r="AH1114">
        <v>3</v>
      </c>
      <c r="AI1114">
        <v>1</v>
      </c>
      <c r="AJ1114">
        <v>95</v>
      </c>
      <c r="AK1114">
        <f t="shared" si="213"/>
        <v>86</v>
      </c>
      <c r="AL1114">
        <v>68</v>
      </c>
      <c r="AM1114">
        <v>27</v>
      </c>
      <c r="AN1114">
        <v>3</v>
      </c>
      <c r="AO1114" s="1" t="s">
        <v>230</v>
      </c>
    </row>
    <row r="1115" spans="1:41" x14ac:dyDescent="0.35">
      <c r="A1115" s="2">
        <v>39230</v>
      </c>
      <c r="B1115" t="s">
        <v>138</v>
      </c>
      <c r="C1115">
        <v>5</v>
      </c>
      <c r="D1115" t="s">
        <v>139</v>
      </c>
      <c r="E1115" t="s">
        <v>43</v>
      </c>
      <c r="F1115">
        <v>6</v>
      </c>
      <c r="G1115">
        <v>125</v>
      </c>
      <c r="H1115">
        <v>1</v>
      </c>
      <c r="I1115">
        <v>6</v>
      </c>
      <c r="K1115" t="s">
        <v>37</v>
      </c>
      <c r="L1115" t="s">
        <v>1267</v>
      </c>
      <c r="M1115" s="1" t="s">
        <v>293</v>
      </c>
      <c r="N1115">
        <v>1.17</v>
      </c>
      <c r="O1115" s="3">
        <v>0.03</v>
      </c>
      <c r="P1115" s="3">
        <v>0.03</v>
      </c>
      <c r="Q1115" s="3">
        <v>0.67300000000000004</v>
      </c>
      <c r="R1115" s="3">
        <v>0.70599999999999996</v>
      </c>
      <c r="S1115" s="3">
        <v>0.48499999999999999</v>
      </c>
      <c r="T1115" s="1" t="s">
        <v>107</v>
      </c>
      <c r="U1115" s="5">
        <f t="shared" si="207"/>
        <v>5</v>
      </c>
      <c r="V1115" s="5">
        <f t="shared" si="208"/>
        <v>6</v>
      </c>
      <c r="W1115" s="5">
        <f t="shared" si="209"/>
        <v>5</v>
      </c>
      <c r="X1115" s="5">
        <f t="shared" si="210"/>
        <v>6</v>
      </c>
      <c r="Y1115" s="3">
        <v>0.54100000000000004</v>
      </c>
      <c r="Z1115" s="3">
        <v>0.42699999999999999</v>
      </c>
      <c r="AA1115" s="3">
        <v>2.4E-2</v>
      </c>
      <c r="AB1115" s="3">
        <v>0.38200000000000001</v>
      </c>
      <c r="AC1115" s="3">
        <v>0.51900000000000002</v>
      </c>
      <c r="AD1115" s="1" t="s">
        <v>234</v>
      </c>
      <c r="AE1115" s="5">
        <f t="shared" si="211"/>
        <v>5</v>
      </c>
      <c r="AF1115" s="5">
        <f t="shared" si="212"/>
        <v>10</v>
      </c>
      <c r="AG1115">
        <v>183</v>
      </c>
      <c r="AH1115">
        <v>3</v>
      </c>
      <c r="AI1115">
        <v>3</v>
      </c>
      <c r="AJ1115">
        <v>101</v>
      </c>
      <c r="AK1115">
        <f t="shared" si="213"/>
        <v>82</v>
      </c>
      <c r="AL1115">
        <v>68</v>
      </c>
      <c r="AM1115">
        <v>33</v>
      </c>
      <c r="AN1115">
        <v>2</v>
      </c>
      <c r="AO1115" s="1" t="s">
        <v>859</v>
      </c>
    </row>
    <row r="1116" spans="1:41" x14ac:dyDescent="0.35">
      <c r="A1116" s="2">
        <v>39230</v>
      </c>
      <c r="B1116" t="s">
        <v>138</v>
      </c>
      <c r="C1116">
        <v>5</v>
      </c>
      <c r="D1116" t="s">
        <v>139</v>
      </c>
      <c r="E1116" t="s">
        <v>49</v>
      </c>
      <c r="F1116">
        <v>6</v>
      </c>
      <c r="G1116">
        <v>51</v>
      </c>
      <c r="H1116">
        <v>1</v>
      </c>
      <c r="I1116">
        <v>6</v>
      </c>
      <c r="K1116" t="s">
        <v>37</v>
      </c>
      <c r="L1116" t="s">
        <v>609</v>
      </c>
      <c r="M1116" s="1" t="s">
        <v>1308</v>
      </c>
      <c r="N1116">
        <v>1.22</v>
      </c>
      <c r="O1116" s="3">
        <v>0.08</v>
      </c>
      <c r="P1116" s="3">
        <v>8.9999999999999993E-3</v>
      </c>
      <c r="Q1116" s="3">
        <v>0.71699999999999997</v>
      </c>
      <c r="R1116" s="3">
        <v>0.67900000000000005</v>
      </c>
      <c r="S1116" s="3">
        <v>0.59399999999999997</v>
      </c>
      <c r="T1116" s="1" t="s">
        <v>332</v>
      </c>
      <c r="U1116" s="5">
        <f t="shared" si="207"/>
        <v>6</v>
      </c>
      <c r="V1116" s="5">
        <f t="shared" si="208"/>
        <v>7</v>
      </c>
      <c r="W1116" s="5">
        <f t="shared" si="209"/>
        <v>6</v>
      </c>
      <c r="X1116" s="5">
        <f t="shared" si="210"/>
        <v>7</v>
      </c>
      <c r="Y1116" s="3">
        <v>0.53700000000000003</v>
      </c>
      <c r="Z1116" s="3">
        <v>0.42199999999999999</v>
      </c>
      <c r="AA1116" s="3">
        <v>2.5999999999999999E-2</v>
      </c>
      <c r="AB1116" s="3">
        <v>0.36</v>
      </c>
      <c r="AC1116" s="3">
        <v>0.6</v>
      </c>
      <c r="AD1116" s="1" t="s">
        <v>596</v>
      </c>
      <c r="AE1116" s="5">
        <f t="shared" si="211"/>
        <v>4</v>
      </c>
      <c r="AF1116" s="5">
        <f t="shared" si="212"/>
        <v>19</v>
      </c>
      <c r="AG1116">
        <v>229</v>
      </c>
      <c r="AH1116">
        <v>9</v>
      </c>
      <c r="AI1116">
        <v>1</v>
      </c>
      <c r="AJ1116">
        <v>113</v>
      </c>
      <c r="AK1116">
        <f t="shared" si="213"/>
        <v>116</v>
      </c>
      <c r="AL1116">
        <v>81</v>
      </c>
      <c r="AM1116">
        <v>32</v>
      </c>
      <c r="AN1116">
        <v>3</v>
      </c>
      <c r="AO1116" s="1" t="s">
        <v>640</v>
      </c>
    </row>
    <row r="1117" spans="1:41" x14ac:dyDescent="0.35">
      <c r="A1117" s="2">
        <v>39230</v>
      </c>
      <c r="B1117" t="s">
        <v>138</v>
      </c>
      <c r="C1117">
        <v>5</v>
      </c>
      <c r="D1117" t="s">
        <v>139</v>
      </c>
      <c r="E1117" t="s">
        <v>54</v>
      </c>
      <c r="F1117">
        <v>6</v>
      </c>
      <c r="G1117">
        <v>129</v>
      </c>
      <c r="H1117">
        <v>1</v>
      </c>
      <c r="I1117">
        <v>6</v>
      </c>
      <c r="J1117" t="s">
        <v>174</v>
      </c>
      <c r="K1117" t="s">
        <v>37</v>
      </c>
      <c r="L1117" t="s">
        <v>1309</v>
      </c>
      <c r="M1117" s="1" t="s">
        <v>1310</v>
      </c>
      <c r="N1117">
        <v>1.04</v>
      </c>
      <c r="O1117" s="3">
        <v>6.9000000000000006E-2</v>
      </c>
      <c r="P1117" s="3">
        <v>1.9E-2</v>
      </c>
      <c r="Q1117" s="3">
        <v>0.59099999999999997</v>
      </c>
      <c r="R1117" s="3">
        <v>0.70199999999999996</v>
      </c>
      <c r="S1117" s="3">
        <v>0.63100000000000001</v>
      </c>
      <c r="T1117" s="1" t="s">
        <v>433</v>
      </c>
      <c r="U1117" s="5">
        <f t="shared" si="207"/>
        <v>7</v>
      </c>
      <c r="V1117" s="5">
        <f t="shared" si="208"/>
        <v>12</v>
      </c>
      <c r="W1117" s="5">
        <f t="shared" si="209"/>
        <v>7</v>
      </c>
      <c r="X1117" s="5">
        <f t="shared" si="210"/>
        <v>12</v>
      </c>
      <c r="Y1117" s="3">
        <v>0.5</v>
      </c>
      <c r="Z1117" s="3">
        <v>0.33900000000000002</v>
      </c>
      <c r="AA1117" s="3">
        <v>4.7E-2</v>
      </c>
      <c r="AB1117" s="3">
        <v>0.29199999999999998</v>
      </c>
      <c r="AC1117" s="3">
        <v>0.4</v>
      </c>
      <c r="AD1117" s="1" t="s">
        <v>438</v>
      </c>
      <c r="AE1117" s="5">
        <f t="shared" si="211"/>
        <v>2</v>
      </c>
      <c r="AF1117" s="5">
        <f t="shared" si="212"/>
        <v>16</v>
      </c>
      <c r="AG1117">
        <v>330</v>
      </c>
      <c r="AH1117">
        <v>11</v>
      </c>
      <c r="AI1117">
        <v>3</v>
      </c>
      <c r="AJ1117">
        <v>159</v>
      </c>
      <c r="AK1117">
        <f t="shared" si="213"/>
        <v>171</v>
      </c>
      <c r="AL1117">
        <v>94</v>
      </c>
      <c r="AM1117">
        <v>65</v>
      </c>
      <c r="AN1117">
        <v>8</v>
      </c>
      <c r="AO1117" s="1" t="s">
        <v>1311</v>
      </c>
    </row>
    <row r="1118" spans="1:41" x14ac:dyDescent="0.35">
      <c r="A1118" s="2">
        <v>39230</v>
      </c>
      <c r="B1118" t="s">
        <v>138</v>
      </c>
      <c r="C1118">
        <v>5</v>
      </c>
      <c r="D1118" t="s">
        <v>139</v>
      </c>
      <c r="E1118" t="s">
        <v>128</v>
      </c>
      <c r="F1118">
        <v>6</v>
      </c>
      <c r="G1118">
        <v>306</v>
      </c>
      <c r="H1118">
        <v>1</v>
      </c>
      <c r="I1118">
        <v>6</v>
      </c>
      <c r="J1118" t="s">
        <v>203</v>
      </c>
      <c r="K1118" t="s">
        <v>37</v>
      </c>
      <c r="L1118" t="s">
        <v>1312</v>
      </c>
      <c r="M1118" s="1" t="s">
        <v>1313</v>
      </c>
      <c r="N1118">
        <v>1.36</v>
      </c>
      <c r="O1118" s="3">
        <v>0.05</v>
      </c>
      <c r="P1118" s="3">
        <v>0.01</v>
      </c>
      <c r="Q1118" s="3">
        <v>0.67300000000000004</v>
      </c>
      <c r="R1118" s="3">
        <v>0.72099999999999997</v>
      </c>
      <c r="S1118" s="3">
        <v>0.57599999999999996</v>
      </c>
      <c r="T1118" s="1" t="s">
        <v>108</v>
      </c>
      <c r="U1118" s="5">
        <f t="shared" si="207"/>
        <v>2</v>
      </c>
      <c r="V1118" s="5">
        <f t="shared" si="208"/>
        <v>4</v>
      </c>
      <c r="W1118" s="5">
        <f t="shared" si="209"/>
        <v>2</v>
      </c>
      <c r="X1118" s="5">
        <f t="shared" si="210"/>
        <v>4</v>
      </c>
      <c r="Y1118" s="3">
        <v>0.55500000000000005</v>
      </c>
      <c r="Z1118" s="3">
        <v>0.44400000000000001</v>
      </c>
      <c r="AA1118" s="3">
        <v>0</v>
      </c>
      <c r="AB1118" s="3">
        <v>0.34499999999999997</v>
      </c>
      <c r="AC1118" s="3">
        <v>0.56000000000000005</v>
      </c>
      <c r="AD1118" s="1" t="s">
        <v>507</v>
      </c>
      <c r="AE1118" s="5">
        <f t="shared" si="211"/>
        <v>6</v>
      </c>
      <c r="AF1118" s="5">
        <f t="shared" si="212"/>
        <v>11</v>
      </c>
      <c r="AG1118">
        <v>209</v>
      </c>
      <c r="AH1118">
        <v>5</v>
      </c>
      <c r="AI1118">
        <v>1</v>
      </c>
      <c r="AJ1118">
        <v>101</v>
      </c>
      <c r="AK1118">
        <f t="shared" si="213"/>
        <v>108</v>
      </c>
      <c r="AL1118">
        <v>68</v>
      </c>
      <c r="AM1118">
        <v>33</v>
      </c>
      <c r="AN1118">
        <v>0</v>
      </c>
      <c r="AO1118" s="1" t="s">
        <v>238</v>
      </c>
    </row>
    <row r="1119" spans="1:41" x14ac:dyDescent="0.35">
      <c r="A1119" s="2">
        <v>39230</v>
      </c>
      <c r="B1119" t="s">
        <v>138</v>
      </c>
      <c r="C1119">
        <v>5</v>
      </c>
      <c r="D1119" t="s">
        <v>139</v>
      </c>
      <c r="E1119" t="s">
        <v>133</v>
      </c>
      <c r="F1119">
        <v>6</v>
      </c>
      <c r="G1119">
        <v>123</v>
      </c>
      <c r="H1119">
        <v>1</v>
      </c>
      <c r="I1119">
        <v>6</v>
      </c>
      <c r="J1119" t="s">
        <v>90</v>
      </c>
      <c r="K1119" t="s">
        <v>37</v>
      </c>
      <c r="L1119" t="s">
        <v>1035</v>
      </c>
      <c r="M1119" s="1" t="s">
        <v>1314</v>
      </c>
      <c r="N1119">
        <v>1.1499999999999999</v>
      </c>
      <c r="O1119" s="3">
        <v>0.06</v>
      </c>
      <c r="P1119" s="3">
        <v>5.0999999999999997E-2</v>
      </c>
      <c r="Q1119" s="3">
        <v>0.66700000000000004</v>
      </c>
      <c r="R1119" s="3">
        <v>0.70499999999999996</v>
      </c>
      <c r="S1119" s="3">
        <v>0.46200000000000002</v>
      </c>
      <c r="T1119" s="1" t="s">
        <v>396</v>
      </c>
      <c r="U1119" s="5">
        <f t="shared" si="207"/>
        <v>9</v>
      </c>
      <c r="V1119" s="5">
        <f t="shared" si="208"/>
        <v>11</v>
      </c>
      <c r="W1119" s="5">
        <f t="shared" si="209"/>
        <v>9</v>
      </c>
      <c r="X1119" s="5">
        <f t="shared" si="210"/>
        <v>11</v>
      </c>
      <c r="Y1119" s="3">
        <v>0.53800000000000003</v>
      </c>
      <c r="Z1119" s="3">
        <v>0.432</v>
      </c>
      <c r="AA1119" s="3">
        <v>5.2999999999999999E-2</v>
      </c>
      <c r="AB1119" s="3">
        <v>0.36099999999999999</v>
      </c>
      <c r="AC1119" s="3">
        <v>0.55900000000000005</v>
      </c>
      <c r="AD1119" s="1" t="s">
        <v>200</v>
      </c>
      <c r="AE1119" s="5">
        <f t="shared" si="211"/>
        <v>4</v>
      </c>
      <c r="AF1119" s="5">
        <f t="shared" si="212"/>
        <v>11</v>
      </c>
      <c r="AG1119">
        <v>212</v>
      </c>
      <c r="AH1119">
        <v>7</v>
      </c>
      <c r="AI1119">
        <v>6</v>
      </c>
      <c r="AJ1119">
        <v>117</v>
      </c>
      <c r="AK1119">
        <f t="shared" si="213"/>
        <v>95</v>
      </c>
      <c r="AL1119">
        <v>78</v>
      </c>
      <c r="AM1119">
        <v>39</v>
      </c>
      <c r="AN1119">
        <v>5</v>
      </c>
      <c r="AO1119" s="1" t="s">
        <v>400</v>
      </c>
    </row>
    <row r="1120" spans="1:41" x14ac:dyDescent="0.35">
      <c r="A1120" s="2">
        <v>39216</v>
      </c>
      <c r="B1120" t="s">
        <v>1262</v>
      </c>
      <c r="C1120">
        <v>3</v>
      </c>
      <c r="D1120" t="s">
        <v>139</v>
      </c>
      <c r="E1120" t="s">
        <v>43</v>
      </c>
      <c r="F1120">
        <v>6</v>
      </c>
      <c r="G1120">
        <v>36</v>
      </c>
      <c r="H1120">
        <v>0</v>
      </c>
      <c r="I1120">
        <v>4</v>
      </c>
      <c r="K1120" t="s">
        <v>1291</v>
      </c>
      <c r="L1120" t="s">
        <v>37</v>
      </c>
      <c r="M1120" s="1" t="s">
        <v>1315</v>
      </c>
      <c r="N1120">
        <v>1.01</v>
      </c>
      <c r="O1120" s="3">
        <v>3.6999999999999998E-2</v>
      </c>
      <c r="P1120" s="3">
        <v>1.9E-2</v>
      </c>
      <c r="Q1120" s="3">
        <v>0.69399999999999995</v>
      </c>
      <c r="R1120" s="3">
        <v>0.73299999999999998</v>
      </c>
      <c r="S1120" s="3">
        <v>0.36399999999999999</v>
      </c>
      <c r="T1120" s="1" t="s">
        <v>258</v>
      </c>
      <c r="U1120" s="5">
        <f t="shared" si="207"/>
        <v>8</v>
      </c>
      <c r="V1120" s="5">
        <f t="shared" si="208"/>
        <v>11</v>
      </c>
      <c r="W1120" s="5">
        <f t="shared" si="209"/>
        <v>8</v>
      </c>
      <c r="X1120" s="5">
        <f t="shared" si="210"/>
        <v>11</v>
      </c>
      <c r="Y1120" s="3">
        <v>0.498</v>
      </c>
      <c r="Z1120" s="3">
        <v>0.38300000000000001</v>
      </c>
      <c r="AA1120" s="3">
        <v>4.2999999999999997E-2</v>
      </c>
      <c r="AB1120" s="3">
        <v>0.29199999999999998</v>
      </c>
      <c r="AC1120" s="3">
        <v>0.5</v>
      </c>
      <c r="AD1120" s="1" t="s">
        <v>157</v>
      </c>
      <c r="AE1120" s="5">
        <f t="shared" si="211"/>
        <v>3</v>
      </c>
      <c r="AF1120" s="5">
        <f t="shared" si="212"/>
        <v>8</v>
      </c>
      <c r="AG1120">
        <v>223</v>
      </c>
      <c r="AH1120">
        <v>4</v>
      </c>
      <c r="AI1120">
        <v>2</v>
      </c>
      <c r="AJ1120">
        <v>108</v>
      </c>
      <c r="AK1120">
        <f t="shared" si="213"/>
        <v>115</v>
      </c>
      <c r="AL1120">
        <v>75</v>
      </c>
      <c r="AM1120">
        <v>33</v>
      </c>
      <c r="AN1120">
        <v>5</v>
      </c>
      <c r="AO1120" s="1" t="s">
        <v>379</v>
      </c>
    </row>
    <row r="1121" spans="1:41" x14ac:dyDescent="0.35">
      <c r="A1121" s="2">
        <v>39216</v>
      </c>
      <c r="B1121" t="s">
        <v>1262</v>
      </c>
      <c r="C1121">
        <v>3</v>
      </c>
      <c r="D1121" t="s">
        <v>139</v>
      </c>
      <c r="E1121" t="s">
        <v>49</v>
      </c>
      <c r="F1121">
        <v>6</v>
      </c>
      <c r="G1121">
        <v>23</v>
      </c>
      <c r="H1121">
        <v>1</v>
      </c>
      <c r="I1121">
        <v>4</v>
      </c>
      <c r="K1121" t="s">
        <v>37</v>
      </c>
      <c r="L1121" t="s">
        <v>800</v>
      </c>
      <c r="M1121" s="1" t="s">
        <v>340</v>
      </c>
      <c r="N1121">
        <v>0.92</v>
      </c>
      <c r="O1121" s="3">
        <v>1.6E-2</v>
      </c>
      <c r="P1121" s="3">
        <v>0</v>
      </c>
      <c r="Q1121" s="3">
        <v>0.64200000000000002</v>
      </c>
      <c r="R1121" s="3">
        <v>0.55700000000000005</v>
      </c>
      <c r="S1121" s="3">
        <v>0.5</v>
      </c>
      <c r="T1121" s="1" t="s">
        <v>1316</v>
      </c>
      <c r="U1121" s="5">
        <f t="shared" si="207"/>
        <v>14</v>
      </c>
      <c r="V1121" s="5">
        <f t="shared" si="208"/>
        <v>20</v>
      </c>
      <c r="W1121" s="5">
        <f t="shared" si="209"/>
        <v>14</v>
      </c>
      <c r="X1121" s="5">
        <f t="shared" si="210"/>
        <v>20</v>
      </c>
      <c r="Y1121" s="3">
        <v>0.48699999999999999</v>
      </c>
      <c r="Z1121" s="3">
        <v>0.42599999999999999</v>
      </c>
      <c r="AA1121" s="3">
        <v>0.03</v>
      </c>
      <c r="AB1121" s="3">
        <v>0.33800000000000002</v>
      </c>
      <c r="AC1121" s="3">
        <v>0.60599999999999998</v>
      </c>
      <c r="AD1121" s="1" t="s">
        <v>319</v>
      </c>
      <c r="AE1121" s="5">
        <f t="shared" si="211"/>
        <v>7</v>
      </c>
      <c r="AF1121" s="5">
        <f t="shared" si="212"/>
        <v>11</v>
      </c>
      <c r="AG1121">
        <v>224</v>
      </c>
      <c r="AH1121">
        <v>2</v>
      </c>
      <c r="AI1121">
        <v>0</v>
      </c>
      <c r="AJ1121">
        <v>123</v>
      </c>
      <c r="AK1121">
        <f t="shared" si="213"/>
        <v>101</v>
      </c>
      <c r="AL1121">
        <v>79</v>
      </c>
      <c r="AM1121">
        <v>44</v>
      </c>
      <c r="AN1121">
        <v>3</v>
      </c>
      <c r="AO1121" s="1" t="s">
        <v>124</v>
      </c>
    </row>
    <row r="1122" spans="1:41" x14ac:dyDescent="0.35">
      <c r="A1122" s="2">
        <v>39216</v>
      </c>
      <c r="B1122" t="s">
        <v>1262</v>
      </c>
      <c r="C1122">
        <v>3</v>
      </c>
      <c r="D1122" t="s">
        <v>139</v>
      </c>
      <c r="E1122" t="s">
        <v>54</v>
      </c>
      <c r="F1122">
        <v>6</v>
      </c>
      <c r="G1122">
        <v>38</v>
      </c>
      <c r="H1122">
        <v>1</v>
      </c>
      <c r="I1122">
        <v>4</v>
      </c>
      <c r="K1122" t="s">
        <v>37</v>
      </c>
      <c r="L1122" t="s">
        <v>879</v>
      </c>
      <c r="M1122" s="1" t="s">
        <v>92</v>
      </c>
      <c r="N1122">
        <v>1.45</v>
      </c>
      <c r="O1122" s="3">
        <v>0.14299999999999999</v>
      </c>
      <c r="P1122" s="3">
        <v>1.6E-2</v>
      </c>
      <c r="Q1122" s="3">
        <v>0.69799999999999995</v>
      </c>
      <c r="R1122" s="3">
        <v>0.72699999999999998</v>
      </c>
      <c r="S1122" s="3">
        <v>0.68400000000000005</v>
      </c>
      <c r="T1122" s="1" t="s">
        <v>122</v>
      </c>
      <c r="U1122" s="5">
        <f t="shared" si="207"/>
        <v>3</v>
      </c>
      <c r="V1122" s="5">
        <f t="shared" si="208"/>
        <v>4</v>
      </c>
      <c r="W1122" s="5">
        <f t="shared" si="209"/>
        <v>3</v>
      </c>
      <c r="X1122" s="5">
        <f t="shared" si="210"/>
        <v>4</v>
      </c>
      <c r="Y1122" s="3">
        <v>0.55000000000000004</v>
      </c>
      <c r="Z1122" s="3">
        <v>0.41599999999999998</v>
      </c>
      <c r="AA1122" s="3">
        <v>3.9E-2</v>
      </c>
      <c r="AB1122" s="3">
        <v>0.39100000000000001</v>
      </c>
      <c r="AC1122" s="3">
        <v>0.45200000000000001</v>
      </c>
      <c r="AD1122" s="1" t="s">
        <v>222</v>
      </c>
      <c r="AE1122" s="5">
        <f t="shared" si="211"/>
        <v>3</v>
      </c>
      <c r="AF1122" s="5">
        <f t="shared" si="212"/>
        <v>6</v>
      </c>
      <c r="AG1122">
        <v>140</v>
      </c>
      <c r="AH1122">
        <v>9</v>
      </c>
      <c r="AI1122">
        <v>1</v>
      </c>
      <c r="AJ1122">
        <v>63</v>
      </c>
      <c r="AK1122">
        <f t="shared" si="213"/>
        <v>77</v>
      </c>
      <c r="AL1122">
        <v>44</v>
      </c>
      <c r="AM1122">
        <v>19</v>
      </c>
      <c r="AN1122">
        <v>3</v>
      </c>
      <c r="AO1122" s="1" t="s">
        <v>93</v>
      </c>
    </row>
    <row r="1123" spans="1:41" x14ac:dyDescent="0.35">
      <c r="A1123" s="2">
        <v>39209</v>
      </c>
      <c r="B1123" t="s">
        <v>150</v>
      </c>
      <c r="C1123">
        <v>3</v>
      </c>
      <c r="D1123" t="s">
        <v>139</v>
      </c>
      <c r="E1123" t="s">
        <v>43</v>
      </c>
      <c r="F1123">
        <v>5</v>
      </c>
      <c r="G1123">
        <v>2</v>
      </c>
      <c r="H1123">
        <v>0</v>
      </c>
      <c r="I1123">
        <v>5</v>
      </c>
      <c r="J1123">
        <v>2</v>
      </c>
      <c r="K1123" t="s">
        <v>140</v>
      </c>
      <c r="L1123" t="s">
        <v>37</v>
      </c>
      <c r="M1123" s="1" t="s">
        <v>771</v>
      </c>
      <c r="N1123">
        <v>0.56000000000000005</v>
      </c>
      <c r="O1123" s="3">
        <v>1.4999999999999999E-2</v>
      </c>
      <c r="P1123" s="3">
        <v>1.4999999999999999E-2</v>
      </c>
      <c r="Q1123" s="3">
        <v>0.71599999999999997</v>
      </c>
      <c r="R1123" s="3">
        <v>0.56299999999999994</v>
      </c>
      <c r="S1123" s="3">
        <v>0.316</v>
      </c>
      <c r="T1123" s="1" t="s">
        <v>193</v>
      </c>
      <c r="U1123" s="5">
        <f t="shared" si="207"/>
        <v>8</v>
      </c>
      <c r="V1123" s="5">
        <f t="shared" si="208"/>
        <v>12</v>
      </c>
      <c r="W1123" s="5">
        <f t="shared" si="209"/>
        <v>8</v>
      </c>
      <c r="X1123" s="5">
        <f t="shared" si="210"/>
        <v>12</v>
      </c>
      <c r="Y1123" s="3">
        <v>0.40699999999999997</v>
      </c>
      <c r="Z1123" s="3">
        <v>0.28299999999999997</v>
      </c>
      <c r="AA1123" s="3">
        <v>4.2999999999999997E-2</v>
      </c>
      <c r="AB1123" s="3">
        <v>0.17599999999999999</v>
      </c>
      <c r="AC1123" s="3">
        <v>0.58299999999999996</v>
      </c>
      <c r="AD1123" s="1" t="s">
        <v>46</v>
      </c>
      <c r="AE1123" s="5">
        <f t="shared" si="211"/>
        <v>0</v>
      </c>
      <c r="AF1123" s="5">
        <f t="shared" si="212"/>
        <v>1</v>
      </c>
      <c r="AG1123">
        <v>113</v>
      </c>
      <c r="AH1123">
        <v>1</v>
      </c>
      <c r="AI1123">
        <v>1</v>
      </c>
      <c r="AJ1123">
        <v>67</v>
      </c>
      <c r="AK1123">
        <f t="shared" si="213"/>
        <v>46</v>
      </c>
      <c r="AL1123">
        <v>48</v>
      </c>
      <c r="AM1123">
        <v>19</v>
      </c>
      <c r="AN1123">
        <v>2</v>
      </c>
      <c r="AO1123" s="1" t="s">
        <v>294</v>
      </c>
    </row>
    <row r="1124" spans="1:41" x14ac:dyDescent="0.35">
      <c r="A1124" s="2">
        <v>39209</v>
      </c>
      <c r="B1124" t="s">
        <v>150</v>
      </c>
      <c r="C1124">
        <v>3</v>
      </c>
      <c r="D1124" t="s">
        <v>139</v>
      </c>
      <c r="E1124" t="s">
        <v>49</v>
      </c>
      <c r="F1124">
        <v>5</v>
      </c>
      <c r="G1124">
        <v>18</v>
      </c>
      <c r="H1124">
        <v>1</v>
      </c>
      <c r="I1124">
        <v>5</v>
      </c>
      <c r="K1124" t="s">
        <v>37</v>
      </c>
      <c r="L1124" t="s">
        <v>820</v>
      </c>
      <c r="M1124" s="1" t="s">
        <v>908</v>
      </c>
      <c r="N1124">
        <v>1.22</v>
      </c>
      <c r="O1124" s="3">
        <v>6.3E-2</v>
      </c>
      <c r="P1124" s="3">
        <v>1.6E-2</v>
      </c>
      <c r="Q1124" s="3">
        <v>0.55600000000000005</v>
      </c>
      <c r="R1124" s="3">
        <v>0.57099999999999995</v>
      </c>
      <c r="S1124" s="3">
        <v>0.57099999999999995</v>
      </c>
      <c r="T1124" s="1" t="s">
        <v>63</v>
      </c>
      <c r="U1124" s="5">
        <f t="shared" si="207"/>
        <v>2</v>
      </c>
      <c r="V1124" s="5">
        <f t="shared" si="208"/>
        <v>5</v>
      </c>
      <c r="W1124" s="5">
        <f t="shared" si="209"/>
        <v>2</v>
      </c>
      <c r="X1124" s="5">
        <f t="shared" si="210"/>
        <v>5</v>
      </c>
      <c r="Y1124" s="3">
        <v>0.54700000000000004</v>
      </c>
      <c r="Z1124" s="3">
        <v>0.52300000000000002</v>
      </c>
      <c r="AA1124" s="3">
        <v>6.2E-2</v>
      </c>
      <c r="AB1124" s="3">
        <v>0.37</v>
      </c>
      <c r="AC1124" s="3">
        <v>0.63200000000000001</v>
      </c>
      <c r="AD1124" s="1" t="s">
        <v>267</v>
      </c>
      <c r="AE1124" s="5">
        <f t="shared" si="211"/>
        <v>6</v>
      </c>
      <c r="AF1124" s="5">
        <f t="shared" si="212"/>
        <v>10</v>
      </c>
      <c r="AG1124">
        <v>128</v>
      </c>
      <c r="AH1124">
        <v>4</v>
      </c>
      <c r="AI1124">
        <v>1</v>
      </c>
      <c r="AJ1124">
        <v>63</v>
      </c>
      <c r="AK1124">
        <f t="shared" si="213"/>
        <v>65</v>
      </c>
      <c r="AL1124">
        <v>35</v>
      </c>
      <c r="AM1124">
        <v>28</v>
      </c>
      <c r="AN1124">
        <v>4</v>
      </c>
      <c r="AO1124" s="1" t="s">
        <v>442</v>
      </c>
    </row>
    <row r="1125" spans="1:41" x14ac:dyDescent="0.35">
      <c r="A1125" s="2">
        <v>39209</v>
      </c>
      <c r="B1125" t="s">
        <v>150</v>
      </c>
      <c r="C1125">
        <v>3</v>
      </c>
      <c r="D1125" t="s">
        <v>139</v>
      </c>
      <c r="E1125" t="s">
        <v>54</v>
      </c>
      <c r="F1125">
        <v>5</v>
      </c>
      <c r="G1125">
        <v>27</v>
      </c>
      <c r="H1125">
        <v>1</v>
      </c>
      <c r="I1125">
        <v>5</v>
      </c>
      <c r="K1125" t="s">
        <v>37</v>
      </c>
      <c r="L1125" t="s">
        <v>1080</v>
      </c>
      <c r="M1125" s="1" t="s">
        <v>1063</v>
      </c>
      <c r="N1125">
        <v>1.08</v>
      </c>
      <c r="O1125" s="3">
        <v>4.3999999999999997E-2</v>
      </c>
      <c r="P1125" s="3">
        <v>3.3000000000000002E-2</v>
      </c>
      <c r="Q1125" s="3">
        <v>0.622</v>
      </c>
      <c r="R1125" s="3">
        <v>0.67900000000000005</v>
      </c>
      <c r="S1125" s="3">
        <v>0.47099999999999997</v>
      </c>
      <c r="T1125" s="1" t="s">
        <v>991</v>
      </c>
      <c r="U1125" s="5">
        <f t="shared" si="207"/>
        <v>9</v>
      </c>
      <c r="V1125" s="5">
        <f t="shared" si="208"/>
        <v>13</v>
      </c>
      <c r="W1125" s="5">
        <f t="shared" si="209"/>
        <v>9</v>
      </c>
      <c r="X1125" s="5">
        <f t="shared" si="210"/>
        <v>13</v>
      </c>
      <c r="Y1125" s="3">
        <v>0.52</v>
      </c>
      <c r="Z1125" s="3">
        <v>0.434</v>
      </c>
      <c r="AA1125" s="3">
        <v>4.8000000000000001E-2</v>
      </c>
      <c r="AB1125" s="3">
        <v>0.36399999999999999</v>
      </c>
      <c r="AC1125" s="3">
        <v>0.57099999999999995</v>
      </c>
      <c r="AD1125" s="1" t="s">
        <v>107</v>
      </c>
      <c r="AE1125" s="5">
        <f t="shared" si="211"/>
        <v>5</v>
      </c>
      <c r="AF1125" s="5">
        <f t="shared" si="212"/>
        <v>6</v>
      </c>
      <c r="AG1125">
        <v>173</v>
      </c>
      <c r="AH1125">
        <v>4</v>
      </c>
      <c r="AI1125">
        <v>3</v>
      </c>
      <c r="AJ1125">
        <v>90</v>
      </c>
      <c r="AK1125">
        <f t="shared" si="213"/>
        <v>83</v>
      </c>
      <c r="AL1125">
        <v>56</v>
      </c>
      <c r="AM1125">
        <v>34</v>
      </c>
      <c r="AN1125">
        <v>4</v>
      </c>
      <c r="AO1125" s="1" t="s">
        <v>859</v>
      </c>
    </row>
    <row r="1126" spans="1:41" x14ac:dyDescent="0.35">
      <c r="A1126" s="2">
        <v>39201</v>
      </c>
      <c r="B1126" t="s">
        <v>1317</v>
      </c>
      <c r="C1126">
        <v>3</v>
      </c>
      <c r="D1126" t="s">
        <v>139</v>
      </c>
      <c r="E1126" t="s">
        <v>61</v>
      </c>
      <c r="F1126">
        <v>5</v>
      </c>
      <c r="G1126">
        <v>15</v>
      </c>
      <c r="H1126">
        <v>1</v>
      </c>
      <c r="I1126">
        <v>3</v>
      </c>
      <c r="J1126">
        <v>5</v>
      </c>
      <c r="K1126" t="s">
        <v>37</v>
      </c>
      <c r="L1126" t="s">
        <v>578</v>
      </c>
      <c r="M1126" s="1" t="s">
        <v>1318</v>
      </c>
      <c r="N1126">
        <v>0.87</v>
      </c>
      <c r="O1126" s="3">
        <v>3.1E-2</v>
      </c>
      <c r="P1126" s="3">
        <v>4.2000000000000003E-2</v>
      </c>
      <c r="Q1126" s="3">
        <v>0.625</v>
      </c>
      <c r="R1126" s="3">
        <v>0.65</v>
      </c>
      <c r="S1126" s="3">
        <v>0.38900000000000001</v>
      </c>
      <c r="T1126" s="1" t="s">
        <v>433</v>
      </c>
      <c r="U1126" s="5">
        <f t="shared" si="207"/>
        <v>7</v>
      </c>
      <c r="V1126" s="5">
        <f t="shared" si="208"/>
        <v>12</v>
      </c>
      <c r="W1126" s="5">
        <f t="shared" si="209"/>
        <v>7</v>
      </c>
      <c r="X1126" s="5">
        <f t="shared" si="210"/>
        <v>12</v>
      </c>
      <c r="Y1126" s="3">
        <v>0.48499999999999999</v>
      </c>
      <c r="Z1126" s="3">
        <v>0.39100000000000001</v>
      </c>
      <c r="AA1126" s="3">
        <v>5.8000000000000003E-2</v>
      </c>
      <c r="AB1126" s="3">
        <v>0.26200000000000001</v>
      </c>
      <c r="AC1126" s="3">
        <v>0.59299999999999997</v>
      </c>
      <c r="AD1126" s="1" t="s">
        <v>136</v>
      </c>
      <c r="AE1126" s="5">
        <f t="shared" si="211"/>
        <v>4</v>
      </c>
      <c r="AF1126" s="5">
        <f t="shared" si="212"/>
        <v>6</v>
      </c>
      <c r="AG1126">
        <v>165</v>
      </c>
      <c r="AH1126">
        <v>3</v>
      </c>
      <c r="AI1126">
        <v>4</v>
      </c>
      <c r="AJ1126">
        <v>96</v>
      </c>
      <c r="AK1126">
        <f t="shared" si="213"/>
        <v>69</v>
      </c>
      <c r="AL1126">
        <v>60</v>
      </c>
      <c r="AM1126">
        <v>36</v>
      </c>
      <c r="AN1126">
        <v>4</v>
      </c>
      <c r="AO1126" s="1" t="s">
        <v>400</v>
      </c>
    </row>
    <row r="1127" spans="1:41" x14ac:dyDescent="0.35">
      <c r="A1127" s="2">
        <v>39201</v>
      </c>
      <c r="B1127" t="s">
        <v>1317</v>
      </c>
      <c r="C1127">
        <v>3</v>
      </c>
      <c r="D1127" t="s">
        <v>139</v>
      </c>
      <c r="E1127" t="s">
        <v>36</v>
      </c>
      <c r="F1127">
        <v>5</v>
      </c>
      <c r="G1127">
        <v>7</v>
      </c>
      <c r="H1127">
        <v>1</v>
      </c>
      <c r="I1127">
        <v>3</v>
      </c>
      <c r="J1127">
        <v>2</v>
      </c>
      <c r="K1127" t="s">
        <v>37</v>
      </c>
      <c r="L1127" t="s">
        <v>754</v>
      </c>
      <c r="M1127" s="1" t="s">
        <v>492</v>
      </c>
      <c r="N1127">
        <v>1.37</v>
      </c>
      <c r="O1127" s="3">
        <v>1.7000000000000001E-2</v>
      </c>
      <c r="P1127" s="3">
        <v>6.9000000000000006E-2</v>
      </c>
      <c r="Q1127" s="3">
        <v>0.55200000000000005</v>
      </c>
      <c r="R1127" s="3">
        <v>0.75</v>
      </c>
      <c r="S1127" s="3">
        <v>0.57699999999999996</v>
      </c>
      <c r="T1127" s="1" t="s">
        <v>70</v>
      </c>
      <c r="U1127" s="5">
        <f t="shared" si="207"/>
        <v>1</v>
      </c>
      <c r="V1127" s="5">
        <f t="shared" si="208"/>
        <v>2</v>
      </c>
      <c r="W1127" s="5">
        <f t="shared" si="209"/>
        <v>1</v>
      </c>
      <c r="X1127" s="5">
        <f t="shared" si="210"/>
        <v>2</v>
      </c>
      <c r="Y1127" s="3">
        <v>0.55900000000000005</v>
      </c>
      <c r="Z1127" s="3">
        <v>0.45</v>
      </c>
      <c r="AA1127" s="3">
        <v>0</v>
      </c>
      <c r="AB1127" s="3">
        <v>0.42599999999999999</v>
      </c>
      <c r="AC1127" s="3">
        <v>0.53800000000000003</v>
      </c>
      <c r="AD1127" s="1" t="s">
        <v>165</v>
      </c>
      <c r="AE1127" s="5">
        <f t="shared" si="211"/>
        <v>4</v>
      </c>
      <c r="AF1127" s="5">
        <f t="shared" si="212"/>
        <v>10</v>
      </c>
      <c r="AG1127">
        <v>118</v>
      </c>
      <c r="AH1127">
        <v>1</v>
      </c>
      <c r="AI1127">
        <v>4</v>
      </c>
      <c r="AJ1127">
        <v>58</v>
      </c>
      <c r="AK1127">
        <f t="shared" si="213"/>
        <v>60</v>
      </c>
      <c r="AL1127">
        <v>32</v>
      </c>
      <c r="AM1127">
        <v>26</v>
      </c>
      <c r="AN1127">
        <v>0</v>
      </c>
      <c r="AO1127" s="1" t="s">
        <v>921</v>
      </c>
    </row>
    <row r="1128" spans="1:41" x14ac:dyDescent="0.35">
      <c r="A1128" s="2">
        <v>39201</v>
      </c>
      <c r="B1128" t="s">
        <v>1317</v>
      </c>
      <c r="C1128">
        <v>3</v>
      </c>
      <c r="D1128" t="s">
        <v>139</v>
      </c>
      <c r="E1128" t="s">
        <v>43</v>
      </c>
      <c r="F1128">
        <v>5</v>
      </c>
      <c r="G1128">
        <v>62</v>
      </c>
      <c r="H1128">
        <v>1</v>
      </c>
      <c r="I1128">
        <v>3</v>
      </c>
      <c r="K1128" t="s">
        <v>37</v>
      </c>
      <c r="L1128" t="s">
        <v>842</v>
      </c>
      <c r="M1128" s="1" t="s">
        <v>1319</v>
      </c>
      <c r="N1128">
        <v>1.03</v>
      </c>
      <c r="O1128" s="3">
        <v>4.5999999999999999E-2</v>
      </c>
      <c r="P1128" s="3">
        <v>3.6999999999999998E-2</v>
      </c>
      <c r="Q1128" s="3">
        <v>0.56000000000000005</v>
      </c>
      <c r="R1128" s="3">
        <v>0.57399999999999995</v>
      </c>
      <c r="S1128" s="3">
        <v>0.5</v>
      </c>
      <c r="T1128" s="1" t="s">
        <v>183</v>
      </c>
      <c r="U1128" s="5">
        <f t="shared" si="207"/>
        <v>6</v>
      </c>
      <c r="V1128" s="5">
        <f t="shared" si="208"/>
        <v>12</v>
      </c>
      <c r="W1128" s="5">
        <f t="shared" si="209"/>
        <v>6</v>
      </c>
      <c r="X1128" s="5">
        <f t="shared" si="210"/>
        <v>12</v>
      </c>
      <c r="Y1128" s="3">
        <v>0.50700000000000001</v>
      </c>
      <c r="Z1128" s="3">
        <v>0.47099999999999997</v>
      </c>
      <c r="AA1128" s="3">
        <v>3.7999999999999999E-2</v>
      </c>
      <c r="AB1128" s="3">
        <v>0.42399999999999999</v>
      </c>
      <c r="AC1128" s="3">
        <v>0.53300000000000003</v>
      </c>
      <c r="AD1128" s="1" t="s">
        <v>790</v>
      </c>
      <c r="AE1128" s="5">
        <f t="shared" si="211"/>
        <v>5</v>
      </c>
      <c r="AF1128" s="5">
        <f t="shared" si="212"/>
        <v>15</v>
      </c>
      <c r="AG1128">
        <v>213</v>
      </c>
      <c r="AH1128">
        <v>5</v>
      </c>
      <c r="AI1128">
        <v>4</v>
      </c>
      <c r="AJ1128">
        <v>109</v>
      </c>
      <c r="AK1128">
        <f t="shared" si="213"/>
        <v>104</v>
      </c>
      <c r="AL1128">
        <v>61</v>
      </c>
      <c r="AM1128">
        <v>48</v>
      </c>
      <c r="AN1128">
        <v>4</v>
      </c>
      <c r="AO1128" s="1" t="s">
        <v>813</v>
      </c>
    </row>
    <row r="1129" spans="1:41" x14ac:dyDescent="0.35">
      <c r="A1129" s="2">
        <v>39201</v>
      </c>
      <c r="B1129" t="s">
        <v>1317</v>
      </c>
      <c r="C1129">
        <v>3</v>
      </c>
      <c r="D1129" t="s">
        <v>139</v>
      </c>
      <c r="E1129" t="s">
        <v>49</v>
      </c>
      <c r="F1129">
        <v>5</v>
      </c>
      <c r="G1129">
        <v>232</v>
      </c>
      <c r="H1129">
        <v>1</v>
      </c>
      <c r="I1129">
        <v>3</v>
      </c>
      <c r="J1129" t="s">
        <v>203</v>
      </c>
      <c r="K1129" t="s">
        <v>37</v>
      </c>
      <c r="L1129" t="s">
        <v>1320</v>
      </c>
      <c r="M1129" s="1" t="s">
        <v>161</v>
      </c>
      <c r="N1129">
        <v>1.71</v>
      </c>
      <c r="O1129" s="3">
        <v>6.8000000000000005E-2</v>
      </c>
      <c r="P1129" s="3">
        <v>4.4999999999999998E-2</v>
      </c>
      <c r="Q1129" s="3">
        <v>0.72699999999999998</v>
      </c>
      <c r="R1129" s="3">
        <v>0.78100000000000003</v>
      </c>
      <c r="S1129" s="3">
        <v>0.41699999999999998</v>
      </c>
      <c r="T1129" s="1" t="s">
        <v>46</v>
      </c>
      <c r="U1129" s="5">
        <f t="shared" si="207"/>
        <v>0</v>
      </c>
      <c r="V1129" s="5">
        <f t="shared" si="208"/>
        <v>1</v>
      </c>
      <c r="W1129" s="5">
        <f t="shared" si="209"/>
        <v>0</v>
      </c>
      <c r="X1129" s="5">
        <f t="shared" si="210"/>
        <v>1</v>
      </c>
      <c r="Y1129" s="3">
        <v>0.61099999999999999</v>
      </c>
      <c r="Z1129" s="3">
        <v>0.54300000000000004</v>
      </c>
      <c r="AA1129" s="3">
        <v>0</v>
      </c>
      <c r="AB1129" s="3">
        <v>0.316</v>
      </c>
      <c r="AC1129" s="3">
        <v>0.70399999999999996</v>
      </c>
      <c r="AD1129" s="1" t="s">
        <v>107</v>
      </c>
      <c r="AE1129" s="5">
        <f t="shared" si="211"/>
        <v>5</v>
      </c>
      <c r="AF1129" s="5">
        <f t="shared" si="212"/>
        <v>6</v>
      </c>
      <c r="AG1129">
        <v>90</v>
      </c>
      <c r="AH1129">
        <v>3</v>
      </c>
      <c r="AI1129">
        <v>2</v>
      </c>
      <c r="AJ1129">
        <v>44</v>
      </c>
      <c r="AK1129">
        <f t="shared" si="213"/>
        <v>46</v>
      </c>
      <c r="AL1129">
        <v>32</v>
      </c>
      <c r="AM1129">
        <v>12</v>
      </c>
      <c r="AN1129">
        <v>0</v>
      </c>
      <c r="AO1129" s="1" t="s">
        <v>631</v>
      </c>
    </row>
    <row r="1130" spans="1:41" x14ac:dyDescent="0.35">
      <c r="A1130" s="2">
        <v>39201</v>
      </c>
      <c r="B1130" t="s">
        <v>1317</v>
      </c>
      <c r="C1130">
        <v>3</v>
      </c>
      <c r="D1130" t="s">
        <v>139</v>
      </c>
      <c r="E1130" t="s">
        <v>54</v>
      </c>
      <c r="F1130">
        <v>5</v>
      </c>
      <c r="G1130">
        <v>177</v>
      </c>
      <c r="H1130">
        <v>1</v>
      </c>
      <c r="I1130">
        <v>3</v>
      </c>
      <c r="K1130" t="s">
        <v>37</v>
      </c>
      <c r="L1130" t="s">
        <v>1267</v>
      </c>
      <c r="M1130" s="1" t="s">
        <v>1321</v>
      </c>
      <c r="N1130">
        <v>1.1499999999999999</v>
      </c>
      <c r="O1130" s="3">
        <v>0.02</v>
      </c>
      <c r="P1130" s="3">
        <v>0.03</v>
      </c>
      <c r="Q1130" s="3">
        <v>0.65700000000000003</v>
      </c>
      <c r="R1130" s="3">
        <v>0.69199999999999995</v>
      </c>
      <c r="S1130" s="3">
        <v>0.64700000000000002</v>
      </c>
      <c r="T1130" s="1" t="s">
        <v>108</v>
      </c>
      <c r="U1130" s="5">
        <f t="shared" si="207"/>
        <v>2</v>
      </c>
      <c r="V1130" s="5">
        <f t="shared" si="208"/>
        <v>4</v>
      </c>
      <c r="W1130" s="5">
        <f t="shared" si="209"/>
        <v>2</v>
      </c>
      <c r="X1130" s="5">
        <f t="shared" si="210"/>
        <v>4</v>
      </c>
      <c r="Y1130" s="3">
        <v>0.52200000000000002</v>
      </c>
      <c r="Z1130" s="3">
        <v>0.373</v>
      </c>
      <c r="AA1130" s="3">
        <v>2.9000000000000001E-2</v>
      </c>
      <c r="AB1130" s="3">
        <v>0.371</v>
      </c>
      <c r="AC1130" s="3">
        <v>0.375</v>
      </c>
      <c r="AD1130" s="1" t="s">
        <v>157</v>
      </c>
      <c r="AE1130" s="5">
        <f t="shared" si="211"/>
        <v>3</v>
      </c>
      <c r="AF1130" s="5">
        <f t="shared" si="212"/>
        <v>8</v>
      </c>
      <c r="AG1130">
        <v>201</v>
      </c>
      <c r="AH1130">
        <v>2</v>
      </c>
      <c r="AI1130">
        <v>3</v>
      </c>
      <c r="AJ1130">
        <v>99</v>
      </c>
      <c r="AK1130">
        <f t="shared" si="213"/>
        <v>102</v>
      </c>
      <c r="AL1130">
        <v>65</v>
      </c>
      <c r="AM1130">
        <v>34</v>
      </c>
      <c r="AN1130">
        <v>3</v>
      </c>
      <c r="AO1130" s="1" t="s">
        <v>813</v>
      </c>
    </row>
    <row r="1131" spans="1:41" x14ac:dyDescent="0.35">
      <c r="A1131" s="2">
        <v>39187</v>
      </c>
      <c r="B1131" t="s">
        <v>196</v>
      </c>
      <c r="C1131">
        <v>3</v>
      </c>
      <c r="D1131" t="s">
        <v>139</v>
      </c>
      <c r="E1131" t="s">
        <v>49</v>
      </c>
      <c r="F1131">
        <v>7</v>
      </c>
      <c r="G1131">
        <v>16</v>
      </c>
      <c r="H1131">
        <v>0</v>
      </c>
      <c r="I1131">
        <v>6</v>
      </c>
      <c r="J1131">
        <v>12</v>
      </c>
      <c r="K1131" t="s">
        <v>774</v>
      </c>
      <c r="L1131" t="s">
        <v>37</v>
      </c>
      <c r="M1131" s="1" t="s">
        <v>560</v>
      </c>
      <c r="N1131">
        <v>0.86</v>
      </c>
      <c r="O1131" s="3">
        <v>3.6999999999999998E-2</v>
      </c>
      <c r="P1131" s="3">
        <v>3.6999999999999998E-2</v>
      </c>
      <c r="Q1131" s="3">
        <v>0.61699999999999999</v>
      </c>
      <c r="R1131" s="3">
        <v>0.6</v>
      </c>
      <c r="S1131" s="3">
        <v>0.41899999999999998</v>
      </c>
      <c r="T1131" s="1" t="s">
        <v>507</v>
      </c>
      <c r="U1131" s="5">
        <f t="shared" si="207"/>
        <v>6</v>
      </c>
      <c r="V1131" s="5">
        <f t="shared" si="208"/>
        <v>11</v>
      </c>
      <c r="W1131" s="5">
        <f t="shared" si="209"/>
        <v>6</v>
      </c>
      <c r="X1131" s="5">
        <f t="shared" si="210"/>
        <v>11</v>
      </c>
      <c r="Y1131" s="3">
        <v>0.47099999999999997</v>
      </c>
      <c r="Z1131" s="3">
        <v>0.40500000000000003</v>
      </c>
      <c r="AA1131" s="3">
        <v>2.7E-2</v>
      </c>
      <c r="AB1131" s="3">
        <v>0.32600000000000001</v>
      </c>
      <c r="AC1131" s="3">
        <v>0.53600000000000003</v>
      </c>
      <c r="AD1131" s="1" t="s">
        <v>122</v>
      </c>
      <c r="AE1131" s="5">
        <f t="shared" si="211"/>
        <v>3</v>
      </c>
      <c r="AF1131" s="5">
        <f t="shared" si="212"/>
        <v>4</v>
      </c>
      <c r="AG1131">
        <v>155</v>
      </c>
      <c r="AH1131">
        <v>3</v>
      </c>
      <c r="AI1131">
        <v>3</v>
      </c>
      <c r="AJ1131">
        <v>81</v>
      </c>
      <c r="AK1131">
        <f t="shared" si="213"/>
        <v>74</v>
      </c>
      <c r="AL1131">
        <v>50</v>
      </c>
      <c r="AM1131">
        <v>31</v>
      </c>
      <c r="AN1131">
        <v>2</v>
      </c>
      <c r="AO1131" s="1" t="s">
        <v>289</v>
      </c>
    </row>
    <row r="1132" spans="1:41" x14ac:dyDescent="0.35">
      <c r="A1132" s="2">
        <v>39187</v>
      </c>
      <c r="B1132" t="s">
        <v>196</v>
      </c>
      <c r="C1132">
        <v>3</v>
      </c>
      <c r="D1132" t="s">
        <v>139</v>
      </c>
      <c r="E1132" t="s">
        <v>54</v>
      </c>
      <c r="F1132">
        <v>7</v>
      </c>
      <c r="G1132">
        <v>45</v>
      </c>
      <c r="H1132">
        <v>1</v>
      </c>
      <c r="I1132">
        <v>6</v>
      </c>
      <c r="K1132" t="s">
        <v>37</v>
      </c>
      <c r="L1132" t="s">
        <v>1322</v>
      </c>
      <c r="M1132" s="1" t="s">
        <v>882</v>
      </c>
      <c r="N1132">
        <v>1.4</v>
      </c>
      <c r="O1132" s="3">
        <v>4.4999999999999998E-2</v>
      </c>
      <c r="P1132" s="3">
        <v>0.03</v>
      </c>
      <c r="Q1132" s="3">
        <v>0.54500000000000004</v>
      </c>
      <c r="R1132" s="3">
        <v>0.75</v>
      </c>
      <c r="S1132" s="3">
        <v>0.433</v>
      </c>
      <c r="T1132" s="1" t="s">
        <v>52</v>
      </c>
      <c r="U1132" s="5">
        <f t="shared" si="207"/>
        <v>4</v>
      </c>
      <c r="V1132" s="5">
        <f t="shared" si="208"/>
        <v>8</v>
      </c>
      <c r="W1132" s="5">
        <f t="shared" si="209"/>
        <v>4</v>
      </c>
      <c r="X1132" s="5">
        <f t="shared" si="210"/>
        <v>8</v>
      </c>
      <c r="Y1132" s="3">
        <v>0.57599999999999996</v>
      </c>
      <c r="Z1132" s="3">
        <v>0.55300000000000005</v>
      </c>
      <c r="AA1132" s="3">
        <v>1.2E-2</v>
      </c>
      <c r="AB1132" s="3">
        <v>0.57899999999999996</v>
      </c>
      <c r="AC1132" s="3">
        <v>0.5</v>
      </c>
      <c r="AD1132" s="1" t="s">
        <v>639</v>
      </c>
      <c r="AE1132" s="5">
        <f t="shared" si="211"/>
        <v>7</v>
      </c>
      <c r="AF1132" s="5">
        <f t="shared" si="212"/>
        <v>15</v>
      </c>
      <c r="AG1132">
        <v>151</v>
      </c>
      <c r="AH1132">
        <v>3</v>
      </c>
      <c r="AI1132">
        <v>2</v>
      </c>
      <c r="AJ1132">
        <v>66</v>
      </c>
      <c r="AK1132">
        <f t="shared" si="213"/>
        <v>85</v>
      </c>
      <c r="AL1132">
        <v>36</v>
      </c>
      <c r="AM1132">
        <v>30</v>
      </c>
      <c r="AN1132">
        <v>1</v>
      </c>
      <c r="AO1132" s="1" t="s">
        <v>155</v>
      </c>
    </row>
    <row r="1133" spans="1:41" x14ac:dyDescent="0.35">
      <c r="A1133" s="2">
        <v>39178</v>
      </c>
      <c r="B1133" t="s">
        <v>1323</v>
      </c>
      <c r="C1133">
        <v>3</v>
      </c>
      <c r="D1133" t="s">
        <v>139</v>
      </c>
      <c r="E1133" t="s">
        <v>98</v>
      </c>
      <c r="F1133">
        <v>7</v>
      </c>
      <c r="H1133">
        <v>1</v>
      </c>
      <c r="K1133" t="s">
        <v>37</v>
      </c>
      <c r="L1133" t="s">
        <v>1324</v>
      </c>
      <c r="M1133" s="1" t="s">
        <v>1325</v>
      </c>
      <c r="U1133" s="5">
        <f t="shared" si="207"/>
        <v>0</v>
      </c>
      <c r="V1133" s="5">
        <f t="shared" si="208"/>
        <v>0</v>
      </c>
      <c r="AK1133">
        <f t="shared" si="213"/>
        <v>0</v>
      </c>
    </row>
    <row r="1134" spans="1:41" x14ac:dyDescent="0.35">
      <c r="A1134" s="2">
        <v>39160</v>
      </c>
      <c r="B1134" t="s">
        <v>529</v>
      </c>
      <c r="C1134">
        <v>3</v>
      </c>
      <c r="D1134" t="s">
        <v>35</v>
      </c>
      <c r="E1134" t="s">
        <v>61</v>
      </c>
      <c r="F1134">
        <v>10</v>
      </c>
      <c r="G1134">
        <v>55</v>
      </c>
      <c r="H1134">
        <v>1</v>
      </c>
      <c r="I1134">
        <v>10</v>
      </c>
      <c r="J1134" t="s">
        <v>203</v>
      </c>
      <c r="K1134" t="s">
        <v>37</v>
      </c>
      <c r="L1134" t="s">
        <v>1271</v>
      </c>
      <c r="M1134" s="1" t="s">
        <v>310</v>
      </c>
      <c r="N1134">
        <v>1.39</v>
      </c>
      <c r="O1134" s="3">
        <v>7.2999999999999995E-2</v>
      </c>
      <c r="P1134" s="3">
        <v>0.01</v>
      </c>
      <c r="Q1134" s="3">
        <v>0.66700000000000004</v>
      </c>
      <c r="R1134" s="3">
        <v>0.68799999999999994</v>
      </c>
      <c r="S1134" s="3">
        <v>0.71899999999999997</v>
      </c>
      <c r="T1134" s="1" t="s">
        <v>178</v>
      </c>
      <c r="U1134" s="5">
        <f t="shared" si="207"/>
        <v>5</v>
      </c>
      <c r="V1134" s="5">
        <f t="shared" si="208"/>
        <v>5</v>
      </c>
      <c r="W1134" s="5">
        <f t="shared" ref="W1134:W1148" si="214">_xlfn.NUMBERVALUE(LEFT(T1134, FIND( "/", T1134) - 1))</f>
        <v>5</v>
      </c>
      <c r="X1134" s="5">
        <f t="shared" ref="X1134:X1148" si="215">_xlfn.NUMBERVALUE(RIGHT(T1134, LEN(T1134) - FIND( "/", T1134)))</f>
        <v>5</v>
      </c>
      <c r="Y1134" s="3">
        <v>0.58199999999999996</v>
      </c>
      <c r="Z1134" s="3">
        <v>0.42</v>
      </c>
      <c r="AA1134" s="3">
        <v>8.6999999999999994E-2</v>
      </c>
      <c r="AB1134" s="3">
        <v>0.35099999999999998</v>
      </c>
      <c r="AC1134" s="3">
        <v>0.5</v>
      </c>
      <c r="AD1134" s="1" t="s">
        <v>186</v>
      </c>
      <c r="AE1134" s="5">
        <f t="shared" ref="AE1134:AE1148" si="216">_xlfn.NUMBERVALUE(LEFT(AD1134, FIND( "/", AD1134) - 1))</f>
        <v>4</v>
      </c>
      <c r="AF1134" s="5">
        <f t="shared" ref="AF1134:AF1148" si="217">_xlfn.NUMBERVALUE(RIGHT(AD1134, LEN(AD1134) - FIND( "/", AD1134)))</f>
        <v>7</v>
      </c>
      <c r="AG1134">
        <v>165</v>
      </c>
      <c r="AH1134">
        <v>7</v>
      </c>
      <c r="AI1134">
        <v>1</v>
      </c>
      <c r="AJ1134">
        <v>96</v>
      </c>
      <c r="AK1134">
        <f t="shared" si="213"/>
        <v>69</v>
      </c>
      <c r="AL1134">
        <v>64</v>
      </c>
      <c r="AM1134">
        <v>32</v>
      </c>
      <c r="AN1134">
        <v>6</v>
      </c>
      <c r="AO1134" s="1" t="s">
        <v>525</v>
      </c>
    </row>
    <row r="1135" spans="1:41" x14ac:dyDescent="0.35">
      <c r="A1135" s="2">
        <v>39160</v>
      </c>
      <c r="B1135" t="s">
        <v>529</v>
      </c>
      <c r="C1135">
        <v>3</v>
      </c>
      <c r="D1135" t="s">
        <v>35</v>
      </c>
      <c r="E1135" t="s">
        <v>36</v>
      </c>
      <c r="F1135">
        <v>10</v>
      </c>
      <c r="G1135">
        <v>12</v>
      </c>
      <c r="H1135">
        <v>1</v>
      </c>
      <c r="I1135">
        <v>10</v>
      </c>
      <c r="J1135">
        <v>12</v>
      </c>
      <c r="K1135" t="s">
        <v>37</v>
      </c>
      <c r="L1135" t="s">
        <v>175</v>
      </c>
      <c r="M1135" s="1" t="s">
        <v>323</v>
      </c>
      <c r="N1135">
        <v>2.0699999999999998</v>
      </c>
      <c r="O1135" s="3">
        <v>4.8000000000000001E-2</v>
      </c>
      <c r="P1135" s="3">
        <v>4.8000000000000001E-2</v>
      </c>
      <c r="Q1135" s="3">
        <v>0.66700000000000004</v>
      </c>
      <c r="R1135" s="3">
        <v>0.71399999999999997</v>
      </c>
      <c r="S1135" s="3">
        <v>0.71399999999999997</v>
      </c>
      <c r="T1135" s="1" t="s">
        <v>179</v>
      </c>
      <c r="U1135" s="5">
        <f t="shared" si="207"/>
        <v>3</v>
      </c>
      <c r="V1135" s="5">
        <f t="shared" si="208"/>
        <v>3</v>
      </c>
      <c r="W1135" s="5">
        <f t="shared" si="214"/>
        <v>3</v>
      </c>
      <c r="X1135" s="5">
        <f t="shared" si="215"/>
        <v>3</v>
      </c>
      <c r="Y1135" s="3">
        <v>0.65100000000000002</v>
      </c>
      <c r="Z1135" s="3">
        <v>0.59099999999999997</v>
      </c>
      <c r="AA1135" s="3">
        <v>2.3E-2</v>
      </c>
      <c r="AB1135" s="3">
        <v>0.44400000000000001</v>
      </c>
      <c r="AC1135" s="3">
        <v>0.69199999999999995</v>
      </c>
      <c r="AD1135" s="1" t="s">
        <v>117</v>
      </c>
      <c r="AE1135" s="5">
        <f t="shared" si="216"/>
        <v>5</v>
      </c>
      <c r="AF1135" s="5">
        <f t="shared" si="217"/>
        <v>9</v>
      </c>
      <c r="AG1135">
        <v>86</v>
      </c>
      <c r="AH1135">
        <v>2</v>
      </c>
      <c r="AI1135">
        <v>2</v>
      </c>
      <c r="AJ1135">
        <v>42</v>
      </c>
      <c r="AK1135">
        <f t="shared" si="213"/>
        <v>44</v>
      </c>
      <c r="AL1135">
        <v>28</v>
      </c>
      <c r="AM1135">
        <v>14</v>
      </c>
      <c r="AN1135">
        <v>1</v>
      </c>
      <c r="AO1135" s="1" t="s">
        <v>458</v>
      </c>
    </row>
    <row r="1136" spans="1:41" x14ac:dyDescent="0.35">
      <c r="A1136" s="2">
        <v>39160</v>
      </c>
      <c r="B1136" t="s">
        <v>529</v>
      </c>
      <c r="C1136">
        <v>3</v>
      </c>
      <c r="D1136" t="s">
        <v>35</v>
      </c>
      <c r="E1136" t="s">
        <v>43</v>
      </c>
      <c r="F1136">
        <v>10</v>
      </c>
      <c r="G1136">
        <v>2</v>
      </c>
      <c r="H1136">
        <v>1</v>
      </c>
      <c r="I1136">
        <v>10</v>
      </c>
      <c r="J1136">
        <v>2</v>
      </c>
      <c r="K1136" t="s">
        <v>37</v>
      </c>
      <c r="L1136" t="s">
        <v>140</v>
      </c>
      <c r="M1136" s="1" t="s">
        <v>62</v>
      </c>
      <c r="N1136">
        <v>1.2</v>
      </c>
      <c r="O1136" s="3">
        <v>0.108</v>
      </c>
      <c r="P1136" s="3">
        <v>0</v>
      </c>
      <c r="Q1136" s="3">
        <v>0.69199999999999995</v>
      </c>
      <c r="R1136" s="3">
        <v>0.64400000000000002</v>
      </c>
      <c r="S1136" s="3">
        <v>0.75</v>
      </c>
      <c r="T1136" s="1" t="s">
        <v>76</v>
      </c>
      <c r="U1136" s="5">
        <f t="shared" si="207"/>
        <v>4</v>
      </c>
      <c r="V1136" s="5">
        <f t="shared" si="208"/>
        <v>5</v>
      </c>
      <c r="W1136" s="5">
        <f t="shared" si="214"/>
        <v>4</v>
      </c>
      <c r="X1136" s="5">
        <f t="shared" si="215"/>
        <v>5</v>
      </c>
      <c r="Y1136" s="3">
        <v>0.54600000000000004</v>
      </c>
      <c r="Z1136" s="3">
        <v>0.38900000000000001</v>
      </c>
      <c r="AA1136" s="3">
        <v>1.9E-2</v>
      </c>
      <c r="AB1136" s="3">
        <v>0.3</v>
      </c>
      <c r="AC1136" s="3">
        <v>0.64300000000000002</v>
      </c>
      <c r="AD1136" s="1" t="s">
        <v>89</v>
      </c>
      <c r="AE1136" s="5">
        <f t="shared" si="216"/>
        <v>3</v>
      </c>
      <c r="AF1136" s="5">
        <f t="shared" si="217"/>
        <v>7</v>
      </c>
      <c r="AG1136">
        <v>119</v>
      </c>
      <c r="AH1136">
        <v>7</v>
      </c>
      <c r="AI1136">
        <v>0</v>
      </c>
      <c r="AJ1136">
        <v>65</v>
      </c>
      <c r="AK1136">
        <f t="shared" si="213"/>
        <v>54</v>
      </c>
      <c r="AL1136">
        <v>45</v>
      </c>
      <c r="AM1136">
        <v>20</v>
      </c>
      <c r="AN1136">
        <v>1</v>
      </c>
      <c r="AO1136" s="1" t="s">
        <v>561</v>
      </c>
    </row>
    <row r="1137" spans="1:41" x14ac:dyDescent="0.35">
      <c r="A1137" s="2">
        <v>39160</v>
      </c>
      <c r="B1137" t="s">
        <v>529</v>
      </c>
      <c r="C1137">
        <v>3</v>
      </c>
      <c r="D1137" t="s">
        <v>35</v>
      </c>
      <c r="E1137" t="s">
        <v>49</v>
      </c>
      <c r="F1137">
        <v>10</v>
      </c>
      <c r="G1137">
        <v>84</v>
      </c>
      <c r="H1137">
        <v>1</v>
      </c>
      <c r="I1137">
        <v>10</v>
      </c>
      <c r="J1137" t="s">
        <v>203</v>
      </c>
      <c r="K1137" t="s">
        <v>37</v>
      </c>
      <c r="L1137" t="s">
        <v>667</v>
      </c>
      <c r="M1137" s="1" t="s">
        <v>45</v>
      </c>
      <c r="N1137">
        <v>2.56</v>
      </c>
      <c r="O1137" s="3">
        <v>9.8000000000000004E-2</v>
      </c>
      <c r="P1137" s="3">
        <v>2.4E-2</v>
      </c>
      <c r="Q1137" s="3">
        <v>0.68300000000000005</v>
      </c>
      <c r="R1137" s="3">
        <v>0.85699999999999998</v>
      </c>
      <c r="S1137" s="3">
        <v>0.69199999999999995</v>
      </c>
      <c r="T1137" s="1" t="s">
        <v>84</v>
      </c>
      <c r="U1137" s="5">
        <f t="shared" si="207"/>
        <v>1</v>
      </c>
      <c r="V1137" s="5">
        <f t="shared" si="208"/>
        <v>1</v>
      </c>
      <c r="W1137" s="5">
        <f t="shared" si="214"/>
        <v>1</v>
      </c>
      <c r="X1137" s="5">
        <f t="shared" si="215"/>
        <v>1</v>
      </c>
      <c r="Y1137" s="3">
        <v>0.65400000000000003</v>
      </c>
      <c r="Z1137" s="3">
        <v>0.5</v>
      </c>
      <c r="AA1137" s="3">
        <v>2.5000000000000001E-2</v>
      </c>
      <c r="AB1137" s="3">
        <v>0.41399999999999998</v>
      </c>
      <c r="AC1137" s="3">
        <v>0.72699999999999998</v>
      </c>
      <c r="AD1137" s="1" t="s">
        <v>52</v>
      </c>
      <c r="AE1137" s="5">
        <f t="shared" si="216"/>
        <v>4</v>
      </c>
      <c r="AF1137" s="5">
        <f t="shared" si="217"/>
        <v>8</v>
      </c>
      <c r="AG1137">
        <v>81</v>
      </c>
      <c r="AH1137">
        <v>4</v>
      </c>
      <c r="AI1137">
        <v>1</v>
      </c>
      <c r="AJ1137">
        <v>41</v>
      </c>
      <c r="AK1137">
        <f t="shared" si="213"/>
        <v>40</v>
      </c>
      <c r="AL1137">
        <v>28</v>
      </c>
      <c r="AM1137">
        <v>13</v>
      </c>
      <c r="AN1137">
        <v>1</v>
      </c>
      <c r="AO1137" s="1" t="s">
        <v>226</v>
      </c>
    </row>
    <row r="1138" spans="1:41" x14ac:dyDescent="0.35">
      <c r="A1138" s="2">
        <v>39160</v>
      </c>
      <c r="B1138" t="s">
        <v>529</v>
      </c>
      <c r="C1138">
        <v>3</v>
      </c>
      <c r="D1138" t="s">
        <v>35</v>
      </c>
      <c r="E1138" t="s">
        <v>54</v>
      </c>
      <c r="F1138">
        <v>10</v>
      </c>
      <c r="G1138">
        <v>76</v>
      </c>
      <c r="H1138">
        <v>1</v>
      </c>
      <c r="I1138">
        <v>10</v>
      </c>
      <c r="K1138" t="s">
        <v>37</v>
      </c>
      <c r="L1138" t="s">
        <v>1070</v>
      </c>
      <c r="M1138" s="1" t="s">
        <v>51</v>
      </c>
      <c r="N1138">
        <v>2.52</v>
      </c>
      <c r="O1138" s="3">
        <v>2.3E-2</v>
      </c>
      <c r="P1138" s="3">
        <v>2.3E-2</v>
      </c>
      <c r="Q1138" s="3">
        <v>0.61399999999999999</v>
      </c>
      <c r="R1138" s="3">
        <v>0.85199999999999998</v>
      </c>
      <c r="S1138" s="3">
        <v>0.76500000000000001</v>
      </c>
      <c r="T1138" s="1" t="s">
        <v>57</v>
      </c>
      <c r="U1138" s="5">
        <f t="shared" si="207"/>
        <v>0</v>
      </c>
      <c r="V1138" s="5">
        <f t="shared" si="208"/>
        <v>0</v>
      </c>
      <c r="W1138" s="5">
        <f t="shared" si="214"/>
        <v>0</v>
      </c>
      <c r="X1138" s="5">
        <f t="shared" si="215"/>
        <v>0</v>
      </c>
      <c r="Y1138" s="3">
        <v>0.63</v>
      </c>
      <c r="Z1138" s="3">
        <v>0.45800000000000002</v>
      </c>
      <c r="AA1138" s="3">
        <v>6.3E-2</v>
      </c>
      <c r="AB1138" s="3">
        <v>0.40699999999999997</v>
      </c>
      <c r="AC1138" s="3">
        <v>0.52400000000000002</v>
      </c>
      <c r="AD1138" s="1" t="s">
        <v>71</v>
      </c>
      <c r="AE1138" s="5">
        <f t="shared" si="216"/>
        <v>3</v>
      </c>
      <c r="AF1138" s="5">
        <f t="shared" si="217"/>
        <v>5</v>
      </c>
      <c r="AG1138">
        <v>92</v>
      </c>
      <c r="AH1138">
        <v>1</v>
      </c>
      <c r="AI1138">
        <v>1</v>
      </c>
      <c r="AJ1138">
        <v>44</v>
      </c>
      <c r="AK1138">
        <f t="shared" si="213"/>
        <v>48</v>
      </c>
      <c r="AL1138">
        <v>27</v>
      </c>
      <c r="AM1138">
        <v>17</v>
      </c>
      <c r="AN1138">
        <v>3</v>
      </c>
      <c r="AO1138" s="1" t="s">
        <v>411</v>
      </c>
    </row>
    <row r="1139" spans="1:41" x14ac:dyDescent="0.35">
      <c r="A1139" s="2">
        <v>39160</v>
      </c>
      <c r="B1139" t="s">
        <v>529</v>
      </c>
      <c r="C1139">
        <v>3</v>
      </c>
      <c r="D1139" t="s">
        <v>35</v>
      </c>
      <c r="E1139" t="s">
        <v>128</v>
      </c>
      <c r="F1139">
        <v>10</v>
      </c>
      <c r="G1139">
        <v>82</v>
      </c>
      <c r="H1139">
        <v>1</v>
      </c>
      <c r="I1139">
        <v>10</v>
      </c>
      <c r="K1139" t="s">
        <v>37</v>
      </c>
      <c r="L1139" t="s">
        <v>1326</v>
      </c>
      <c r="M1139" s="1" t="s">
        <v>1100</v>
      </c>
      <c r="N1139">
        <v>1.34</v>
      </c>
      <c r="O1139" s="3">
        <v>0.19700000000000001</v>
      </c>
      <c r="P1139" s="3">
        <v>1.4999999999999999E-2</v>
      </c>
      <c r="Q1139" s="3">
        <v>0.68200000000000005</v>
      </c>
      <c r="R1139" s="3">
        <v>0.8</v>
      </c>
      <c r="S1139" s="3">
        <v>0.71399999999999997</v>
      </c>
      <c r="T1139" s="1" t="s">
        <v>179</v>
      </c>
      <c r="U1139" s="5">
        <f t="shared" si="207"/>
        <v>3</v>
      </c>
      <c r="V1139" s="5">
        <f t="shared" si="208"/>
        <v>3</v>
      </c>
      <c r="W1139" s="5">
        <f t="shared" si="214"/>
        <v>3</v>
      </c>
      <c r="X1139" s="5">
        <f t="shared" si="215"/>
        <v>3</v>
      </c>
      <c r="Y1139" s="3">
        <v>0.52900000000000003</v>
      </c>
      <c r="Z1139" s="3">
        <v>0.30599999999999999</v>
      </c>
      <c r="AA1139" s="3">
        <v>0.111</v>
      </c>
      <c r="AB1139" s="3">
        <v>0.27700000000000002</v>
      </c>
      <c r="AC1139" s="3">
        <v>0.36</v>
      </c>
      <c r="AD1139" s="1" t="s">
        <v>112</v>
      </c>
      <c r="AE1139" s="5">
        <f t="shared" si="216"/>
        <v>1</v>
      </c>
      <c r="AF1139" s="5">
        <f t="shared" si="217"/>
        <v>4</v>
      </c>
      <c r="AG1139">
        <v>138</v>
      </c>
      <c r="AH1139">
        <v>13</v>
      </c>
      <c r="AI1139">
        <v>1</v>
      </c>
      <c r="AJ1139">
        <v>66</v>
      </c>
      <c r="AK1139">
        <f t="shared" si="213"/>
        <v>72</v>
      </c>
      <c r="AL1139">
        <v>45</v>
      </c>
      <c r="AM1139">
        <v>21</v>
      </c>
      <c r="AN1139">
        <v>8</v>
      </c>
      <c r="AO1139" s="1" t="s">
        <v>409</v>
      </c>
    </row>
    <row r="1140" spans="1:41" x14ac:dyDescent="0.35">
      <c r="A1140" s="2">
        <v>39146</v>
      </c>
      <c r="B1140" t="s">
        <v>536</v>
      </c>
      <c r="C1140">
        <v>3</v>
      </c>
      <c r="D1140" t="s">
        <v>35</v>
      </c>
      <c r="E1140" t="s">
        <v>61</v>
      </c>
      <c r="F1140">
        <v>13</v>
      </c>
      <c r="G1140">
        <v>2</v>
      </c>
      <c r="H1140">
        <v>0</v>
      </c>
      <c r="I1140">
        <v>12</v>
      </c>
      <c r="J1140">
        <v>2</v>
      </c>
      <c r="K1140" t="s">
        <v>140</v>
      </c>
      <c r="L1140" t="s">
        <v>37</v>
      </c>
      <c r="M1140" s="1" t="s">
        <v>908</v>
      </c>
      <c r="N1140">
        <v>0.75</v>
      </c>
      <c r="O1140" s="3">
        <v>5.8999999999999997E-2</v>
      </c>
      <c r="P1140" s="3">
        <v>3.9E-2</v>
      </c>
      <c r="Q1140" s="3">
        <v>0.51</v>
      </c>
      <c r="R1140" s="3">
        <v>0.76900000000000002</v>
      </c>
      <c r="S1140" s="3">
        <v>0.44</v>
      </c>
      <c r="T1140" s="1" t="s">
        <v>112</v>
      </c>
      <c r="U1140" s="5">
        <f t="shared" si="207"/>
        <v>1</v>
      </c>
      <c r="V1140" s="5">
        <f t="shared" si="208"/>
        <v>4</v>
      </c>
      <c r="W1140" s="5">
        <f t="shared" si="214"/>
        <v>1</v>
      </c>
      <c r="X1140" s="5">
        <f t="shared" si="215"/>
        <v>4</v>
      </c>
      <c r="Y1140" s="3">
        <v>0.43099999999999999</v>
      </c>
      <c r="Z1140" s="3">
        <v>0.29199999999999998</v>
      </c>
      <c r="AA1140" s="3">
        <v>3.1E-2</v>
      </c>
      <c r="AB1140" s="3">
        <v>0.27300000000000002</v>
      </c>
      <c r="AC1140" s="3">
        <v>0.33300000000000002</v>
      </c>
      <c r="AD1140" s="1" t="s">
        <v>367</v>
      </c>
      <c r="AE1140" s="5">
        <f t="shared" si="216"/>
        <v>0</v>
      </c>
      <c r="AF1140" s="5">
        <f t="shared" si="217"/>
        <v>3</v>
      </c>
      <c r="AG1140">
        <v>116</v>
      </c>
      <c r="AH1140">
        <v>3</v>
      </c>
      <c r="AI1140">
        <v>2</v>
      </c>
      <c r="AJ1140">
        <v>51</v>
      </c>
      <c r="AK1140">
        <f t="shared" si="213"/>
        <v>65</v>
      </c>
      <c r="AL1140">
        <v>26</v>
      </c>
      <c r="AM1140">
        <v>25</v>
      </c>
      <c r="AN1140">
        <v>2</v>
      </c>
      <c r="AO1140" s="1" t="s">
        <v>85</v>
      </c>
    </row>
    <row r="1141" spans="1:41" x14ac:dyDescent="0.35">
      <c r="A1141" s="2">
        <v>39146</v>
      </c>
      <c r="B1141" t="s">
        <v>536</v>
      </c>
      <c r="C1141">
        <v>3</v>
      </c>
      <c r="D1141" t="s">
        <v>35</v>
      </c>
      <c r="E1141" t="s">
        <v>36</v>
      </c>
      <c r="F1141">
        <v>13</v>
      </c>
      <c r="G1141">
        <v>14</v>
      </c>
      <c r="H1141">
        <v>1</v>
      </c>
      <c r="I1141">
        <v>12</v>
      </c>
      <c r="J1141">
        <v>13</v>
      </c>
      <c r="K1141" t="s">
        <v>37</v>
      </c>
      <c r="L1141" t="s">
        <v>175</v>
      </c>
      <c r="M1141" s="1" t="s">
        <v>771</v>
      </c>
      <c r="N1141">
        <v>1.83</v>
      </c>
      <c r="O1141" s="3">
        <v>7.0999999999999994E-2</v>
      </c>
      <c r="P1141" s="3">
        <v>0</v>
      </c>
      <c r="Q1141" s="3">
        <v>0.57099999999999995</v>
      </c>
      <c r="R1141" s="3">
        <v>0.83299999999999996</v>
      </c>
      <c r="S1141" s="3">
        <v>0.61099999999999999</v>
      </c>
      <c r="T1141" s="1" t="s">
        <v>88</v>
      </c>
      <c r="U1141" s="5">
        <f t="shared" si="207"/>
        <v>2</v>
      </c>
      <c r="V1141" s="5">
        <f t="shared" si="208"/>
        <v>3</v>
      </c>
      <c r="W1141" s="5">
        <f t="shared" si="214"/>
        <v>2</v>
      </c>
      <c r="X1141" s="5">
        <f t="shared" si="215"/>
        <v>3</v>
      </c>
      <c r="Y1141" s="3">
        <v>0.60199999999999998</v>
      </c>
      <c r="Z1141" s="3">
        <v>0.47799999999999998</v>
      </c>
      <c r="AA1141" s="3">
        <v>6.5000000000000002E-2</v>
      </c>
      <c r="AB1141" s="3">
        <v>0.5</v>
      </c>
      <c r="AC1141" s="3">
        <v>0.45500000000000002</v>
      </c>
      <c r="AD1141" s="1" t="s">
        <v>80</v>
      </c>
      <c r="AE1141" s="5">
        <f t="shared" si="216"/>
        <v>5</v>
      </c>
      <c r="AF1141" s="5">
        <f t="shared" si="217"/>
        <v>8</v>
      </c>
      <c r="AG1141">
        <v>88</v>
      </c>
      <c r="AH1141">
        <v>3</v>
      </c>
      <c r="AI1141">
        <v>0</v>
      </c>
      <c r="AJ1141">
        <v>42</v>
      </c>
      <c r="AK1141">
        <f t="shared" si="213"/>
        <v>46</v>
      </c>
      <c r="AL1141">
        <v>24</v>
      </c>
      <c r="AM1141">
        <v>18</v>
      </c>
      <c r="AN1141">
        <v>3</v>
      </c>
      <c r="AO1141" s="1" t="s">
        <v>458</v>
      </c>
    </row>
    <row r="1142" spans="1:41" x14ac:dyDescent="0.35">
      <c r="A1142" s="2">
        <v>39146</v>
      </c>
      <c r="B1142" t="s">
        <v>536</v>
      </c>
      <c r="C1142">
        <v>3</v>
      </c>
      <c r="D1142" t="s">
        <v>35</v>
      </c>
      <c r="E1142" t="s">
        <v>43</v>
      </c>
      <c r="F1142">
        <v>13</v>
      </c>
      <c r="G1142">
        <v>15</v>
      </c>
      <c r="H1142">
        <v>1</v>
      </c>
      <c r="I1142">
        <v>12</v>
      </c>
      <c r="J1142">
        <v>14</v>
      </c>
      <c r="K1142" t="s">
        <v>37</v>
      </c>
      <c r="L1142" t="s">
        <v>774</v>
      </c>
      <c r="M1142" s="1" t="s">
        <v>62</v>
      </c>
      <c r="N1142">
        <v>1.46</v>
      </c>
      <c r="O1142" s="3">
        <v>6.9000000000000006E-2</v>
      </c>
      <c r="P1142" s="3">
        <v>3.4000000000000002E-2</v>
      </c>
      <c r="Q1142" s="3">
        <v>0.67200000000000004</v>
      </c>
      <c r="R1142" s="3">
        <v>0.76900000000000002</v>
      </c>
      <c r="S1142" s="3">
        <v>0.57899999999999996</v>
      </c>
      <c r="T1142" s="1" t="s">
        <v>122</v>
      </c>
      <c r="U1142" s="5">
        <f t="shared" si="207"/>
        <v>3</v>
      </c>
      <c r="V1142" s="5">
        <f t="shared" si="208"/>
        <v>4</v>
      </c>
      <c r="W1142" s="5">
        <f t="shared" si="214"/>
        <v>3</v>
      </c>
      <c r="X1142" s="5">
        <f t="shared" si="215"/>
        <v>4</v>
      </c>
      <c r="Y1142" s="3">
        <v>0.57899999999999996</v>
      </c>
      <c r="Z1142" s="3">
        <v>0.42899999999999999</v>
      </c>
      <c r="AA1142" s="3">
        <v>6.0999999999999999E-2</v>
      </c>
      <c r="AB1142" s="3">
        <v>0.39400000000000002</v>
      </c>
      <c r="AC1142" s="3">
        <v>0.5</v>
      </c>
      <c r="AD1142" s="1" t="s">
        <v>71</v>
      </c>
      <c r="AE1142" s="5">
        <f t="shared" si="216"/>
        <v>3</v>
      </c>
      <c r="AF1142" s="5">
        <f t="shared" si="217"/>
        <v>5</v>
      </c>
      <c r="AG1142">
        <v>107</v>
      </c>
      <c r="AH1142">
        <v>4</v>
      </c>
      <c r="AI1142">
        <v>2</v>
      </c>
      <c r="AJ1142">
        <v>58</v>
      </c>
      <c r="AK1142">
        <f t="shared" si="213"/>
        <v>49</v>
      </c>
      <c r="AL1142">
        <v>39</v>
      </c>
      <c r="AM1142">
        <v>19</v>
      </c>
      <c r="AN1142">
        <v>3</v>
      </c>
      <c r="AO1142" s="1" t="s">
        <v>426</v>
      </c>
    </row>
    <row r="1143" spans="1:41" x14ac:dyDescent="0.35">
      <c r="A1143" s="2">
        <v>39146</v>
      </c>
      <c r="B1143" t="s">
        <v>536</v>
      </c>
      <c r="C1143">
        <v>3</v>
      </c>
      <c r="D1143" t="s">
        <v>35</v>
      </c>
      <c r="E1143" t="s">
        <v>49</v>
      </c>
      <c r="F1143">
        <v>13</v>
      </c>
      <c r="G1143">
        <v>46</v>
      </c>
      <c r="H1143">
        <v>1</v>
      </c>
      <c r="I1143">
        <v>12</v>
      </c>
      <c r="K1143" t="s">
        <v>37</v>
      </c>
      <c r="L1143" t="s">
        <v>879</v>
      </c>
      <c r="M1143" s="1" t="s">
        <v>74</v>
      </c>
      <c r="N1143">
        <v>1.34</v>
      </c>
      <c r="O1143" s="3">
        <v>0.108</v>
      </c>
      <c r="P1143" s="3">
        <v>1.4999999999999999E-2</v>
      </c>
      <c r="Q1143" s="3">
        <v>0.70799999999999996</v>
      </c>
      <c r="R1143" s="3">
        <v>0.65200000000000002</v>
      </c>
      <c r="S1143" s="3">
        <v>0.52600000000000002</v>
      </c>
      <c r="T1143" s="1" t="s">
        <v>282</v>
      </c>
      <c r="U1143" s="5">
        <f t="shared" si="207"/>
        <v>10</v>
      </c>
      <c r="V1143" s="5">
        <f t="shared" si="208"/>
        <v>11</v>
      </c>
      <c r="W1143" s="5">
        <f t="shared" si="214"/>
        <v>10</v>
      </c>
      <c r="X1143" s="5">
        <f t="shared" si="215"/>
        <v>11</v>
      </c>
      <c r="Y1143" s="3">
        <v>0.56799999999999995</v>
      </c>
      <c r="Z1143" s="3">
        <v>0.51700000000000002</v>
      </c>
      <c r="AA1143" s="3">
        <v>6.7000000000000004E-2</v>
      </c>
      <c r="AB1143" s="3">
        <v>0.40600000000000003</v>
      </c>
      <c r="AC1143" s="3">
        <v>0.64300000000000002</v>
      </c>
      <c r="AD1143" s="1" t="s">
        <v>80</v>
      </c>
      <c r="AE1143" s="5">
        <f t="shared" si="216"/>
        <v>5</v>
      </c>
      <c r="AF1143" s="5">
        <f t="shared" si="217"/>
        <v>8</v>
      </c>
      <c r="AG1143">
        <v>125</v>
      </c>
      <c r="AH1143">
        <v>7</v>
      </c>
      <c r="AI1143">
        <v>1</v>
      </c>
      <c r="AJ1143">
        <v>65</v>
      </c>
      <c r="AK1143">
        <f t="shared" si="213"/>
        <v>60</v>
      </c>
      <c r="AL1143">
        <v>46</v>
      </c>
      <c r="AM1143">
        <v>19</v>
      </c>
      <c r="AN1143">
        <v>4</v>
      </c>
      <c r="AO1143" s="1" t="s">
        <v>360</v>
      </c>
    </row>
    <row r="1144" spans="1:41" x14ac:dyDescent="0.35">
      <c r="A1144" s="2">
        <v>39146</v>
      </c>
      <c r="B1144" t="s">
        <v>536</v>
      </c>
      <c r="C1144">
        <v>3</v>
      </c>
      <c r="D1144" t="s">
        <v>35</v>
      </c>
      <c r="E1144" t="s">
        <v>54</v>
      </c>
      <c r="F1144">
        <v>13</v>
      </c>
      <c r="G1144">
        <v>71</v>
      </c>
      <c r="H1144">
        <v>1</v>
      </c>
      <c r="I1144">
        <v>12</v>
      </c>
      <c r="K1144" t="s">
        <v>37</v>
      </c>
      <c r="L1144" t="s">
        <v>1133</v>
      </c>
      <c r="M1144" s="1" t="s">
        <v>233</v>
      </c>
      <c r="N1144">
        <v>2.12</v>
      </c>
      <c r="O1144" s="3">
        <v>4.7E-2</v>
      </c>
      <c r="P1144" s="3">
        <v>4.7E-2</v>
      </c>
      <c r="Q1144" s="3">
        <v>0.58099999999999996</v>
      </c>
      <c r="R1144" s="3">
        <v>0.92</v>
      </c>
      <c r="S1144" s="3">
        <v>0.44400000000000001</v>
      </c>
      <c r="T1144" s="1" t="s">
        <v>88</v>
      </c>
      <c r="U1144" s="5">
        <f t="shared" si="207"/>
        <v>2</v>
      </c>
      <c r="V1144" s="5">
        <f t="shared" si="208"/>
        <v>3</v>
      </c>
      <c r="W1144" s="5">
        <f t="shared" si="214"/>
        <v>2</v>
      </c>
      <c r="X1144" s="5">
        <f t="shared" si="215"/>
        <v>3</v>
      </c>
      <c r="Y1144" s="3">
        <v>0.65200000000000002</v>
      </c>
      <c r="Z1144" s="3">
        <v>0.59199999999999997</v>
      </c>
      <c r="AA1144" s="3">
        <v>6.0999999999999999E-2</v>
      </c>
      <c r="AB1144" s="3">
        <v>0.65400000000000003</v>
      </c>
      <c r="AC1144" s="3">
        <v>0.52200000000000002</v>
      </c>
      <c r="AD1144" s="1" t="s">
        <v>234</v>
      </c>
      <c r="AE1144" s="5">
        <f t="shared" si="216"/>
        <v>5</v>
      </c>
      <c r="AF1144" s="5">
        <f t="shared" si="217"/>
        <v>10</v>
      </c>
      <c r="AG1144">
        <v>92</v>
      </c>
      <c r="AH1144">
        <v>2</v>
      </c>
      <c r="AI1144">
        <v>2</v>
      </c>
      <c r="AJ1144">
        <v>43</v>
      </c>
      <c r="AK1144">
        <f t="shared" si="213"/>
        <v>49</v>
      </c>
      <c r="AL1144">
        <v>25</v>
      </c>
      <c r="AM1144">
        <v>18</v>
      </c>
      <c r="AN1144">
        <v>3</v>
      </c>
      <c r="AO1144" s="1" t="s">
        <v>324</v>
      </c>
    </row>
    <row r="1145" spans="1:41" x14ac:dyDescent="0.35">
      <c r="A1145" s="2">
        <v>39146</v>
      </c>
      <c r="B1145" t="s">
        <v>536</v>
      </c>
      <c r="C1145">
        <v>3</v>
      </c>
      <c r="D1145" t="s">
        <v>35</v>
      </c>
      <c r="E1145" t="s">
        <v>128</v>
      </c>
      <c r="F1145">
        <v>13</v>
      </c>
      <c r="G1145">
        <v>43</v>
      </c>
      <c r="H1145">
        <v>1</v>
      </c>
      <c r="I1145">
        <v>12</v>
      </c>
      <c r="K1145" t="s">
        <v>37</v>
      </c>
      <c r="L1145" t="s">
        <v>1131</v>
      </c>
      <c r="M1145" s="1" t="s">
        <v>537</v>
      </c>
      <c r="N1145">
        <v>1.2</v>
      </c>
      <c r="O1145" s="3">
        <v>3.2000000000000001E-2</v>
      </c>
      <c r="P1145" s="3">
        <v>6.3E-2</v>
      </c>
      <c r="Q1145" s="3">
        <v>0.55600000000000005</v>
      </c>
      <c r="R1145" s="3">
        <v>0.68600000000000005</v>
      </c>
      <c r="S1145" s="3">
        <v>0.5</v>
      </c>
      <c r="T1145" s="1" t="s">
        <v>112</v>
      </c>
      <c r="U1145" s="5">
        <f t="shared" si="207"/>
        <v>1</v>
      </c>
      <c r="V1145" s="5">
        <f t="shared" si="208"/>
        <v>4</v>
      </c>
      <c r="W1145" s="5">
        <f t="shared" si="214"/>
        <v>1</v>
      </c>
      <c r="X1145" s="5">
        <f t="shared" si="215"/>
        <v>4</v>
      </c>
      <c r="Y1145" s="3">
        <v>0.53800000000000003</v>
      </c>
      <c r="Z1145" s="3">
        <v>0.47799999999999998</v>
      </c>
      <c r="AA1145" s="3">
        <v>0.09</v>
      </c>
      <c r="AB1145" s="3">
        <v>0.38500000000000001</v>
      </c>
      <c r="AC1145" s="3">
        <v>0.60699999999999998</v>
      </c>
      <c r="AD1145" s="1" t="s">
        <v>288</v>
      </c>
      <c r="AE1145" s="5">
        <f t="shared" si="216"/>
        <v>5</v>
      </c>
      <c r="AF1145" s="5">
        <f t="shared" si="217"/>
        <v>12</v>
      </c>
      <c r="AG1145">
        <v>130</v>
      </c>
      <c r="AH1145">
        <v>2</v>
      </c>
      <c r="AI1145">
        <v>4</v>
      </c>
      <c r="AJ1145">
        <v>63</v>
      </c>
      <c r="AK1145">
        <f t="shared" si="213"/>
        <v>67</v>
      </c>
      <c r="AL1145">
        <v>35</v>
      </c>
      <c r="AM1145">
        <v>28</v>
      </c>
      <c r="AN1145">
        <v>6</v>
      </c>
      <c r="AO1145" s="1" t="s">
        <v>464</v>
      </c>
    </row>
    <row r="1146" spans="1:41" x14ac:dyDescent="0.35">
      <c r="A1146" s="2">
        <v>39139</v>
      </c>
      <c r="B1146" t="s">
        <v>202</v>
      </c>
      <c r="C1146">
        <v>3</v>
      </c>
      <c r="D1146" t="s">
        <v>35</v>
      </c>
      <c r="E1146" t="s">
        <v>43</v>
      </c>
      <c r="F1146">
        <v>14</v>
      </c>
      <c r="G1146">
        <v>1</v>
      </c>
      <c r="H1146">
        <v>0</v>
      </c>
      <c r="I1146">
        <v>7</v>
      </c>
      <c r="J1146">
        <v>1</v>
      </c>
      <c r="K1146" t="s">
        <v>435</v>
      </c>
      <c r="L1146" t="s">
        <v>37</v>
      </c>
      <c r="M1146" s="1" t="s">
        <v>1327</v>
      </c>
      <c r="N1146">
        <v>0.8</v>
      </c>
      <c r="O1146" s="3">
        <v>6.0999999999999999E-2</v>
      </c>
      <c r="P1146" s="3">
        <v>4.1000000000000002E-2</v>
      </c>
      <c r="Q1146" s="3">
        <v>0.64300000000000002</v>
      </c>
      <c r="R1146" s="3">
        <v>0.66700000000000004</v>
      </c>
      <c r="S1146" s="3">
        <v>0.48599999999999999</v>
      </c>
      <c r="T1146" s="1" t="s">
        <v>89</v>
      </c>
      <c r="U1146" s="5">
        <f t="shared" si="207"/>
        <v>3</v>
      </c>
      <c r="V1146" s="5">
        <f t="shared" si="208"/>
        <v>7</v>
      </c>
      <c r="W1146" s="5">
        <f t="shared" si="214"/>
        <v>3</v>
      </c>
      <c r="X1146" s="5">
        <f t="shared" si="215"/>
        <v>7</v>
      </c>
      <c r="Y1146" s="3">
        <v>0.46</v>
      </c>
      <c r="Z1146" s="3">
        <v>0.32</v>
      </c>
      <c r="AA1146" s="3">
        <v>0.08</v>
      </c>
      <c r="AB1146" s="3">
        <v>0.25800000000000001</v>
      </c>
      <c r="AC1146" s="3">
        <v>0.42099999999999999</v>
      </c>
      <c r="AD1146" s="1" t="s">
        <v>63</v>
      </c>
      <c r="AE1146" s="5">
        <f t="shared" si="216"/>
        <v>2</v>
      </c>
      <c r="AF1146" s="5">
        <f t="shared" si="217"/>
        <v>5</v>
      </c>
      <c r="AG1146">
        <v>198</v>
      </c>
      <c r="AH1146">
        <v>6</v>
      </c>
      <c r="AI1146">
        <v>4</v>
      </c>
      <c r="AJ1146">
        <v>98</v>
      </c>
      <c r="AK1146">
        <f t="shared" si="213"/>
        <v>100</v>
      </c>
      <c r="AL1146">
        <v>63</v>
      </c>
      <c r="AM1146">
        <v>35</v>
      </c>
      <c r="AN1146">
        <v>8</v>
      </c>
      <c r="AO1146" s="1" t="s">
        <v>482</v>
      </c>
    </row>
    <row r="1147" spans="1:41" x14ac:dyDescent="0.35">
      <c r="A1147" s="2">
        <v>39139</v>
      </c>
      <c r="B1147" t="s">
        <v>202</v>
      </c>
      <c r="C1147">
        <v>3</v>
      </c>
      <c r="D1147" t="s">
        <v>35</v>
      </c>
      <c r="E1147" t="s">
        <v>49</v>
      </c>
      <c r="F1147">
        <v>14</v>
      </c>
      <c r="G1147">
        <v>98</v>
      </c>
      <c r="H1147">
        <v>1</v>
      </c>
      <c r="I1147">
        <v>7</v>
      </c>
      <c r="J1147" t="s">
        <v>203</v>
      </c>
      <c r="K1147" t="s">
        <v>37</v>
      </c>
      <c r="L1147" t="s">
        <v>1174</v>
      </c>
      <c r="M1147" s="1" t="s">
        <v>92</v>
      </c>
      <c r="N1147">
        <v>1.34</v>
      </c>
      <c r="O1147" s="3">
        <v>0.104</v>
      </c>
      <c r="P1147" s="3">
        <v>4.4999999999999998E-2</v>
      </c>
      <c r="Q1147" s="3">
        <v>0.71599999999999997</v>
      </c>
      <c r="R1147" s="3">
        <v>0.77100000000000002</v>
      </c>
      <c r="S1147" s="3">
        <v>0.57899999999999996</v>
      </c>
      <c r="T1147" s="1" t="s">
        <v>179</v>
      </c>
      <c r="U1147" s="5">
        <f t="shared" si="207"/>
        <v>3</v>
      </c>
      <c r="V1147" s="5">
        <f t="shared" si="208"/>
        <v>3</v>
      </c>
      <c r="W1147" s="5">
        <f t="shared" si="214"/>
        <v>3</v>
      </c>
      <c r="X1147" s="5">
        <f t="shared" si="215"/>
        <v>3</v>
      </c>
      <c r="Y1147" s="3">
        <v>0.53</v>
      </c>
      <c r="Z1147" s="3">
        <v>0.38100000000000001</v>
      </c>
      <c r="AA1147" s="3">
        <v>0.06</v>
      </c>
      <c r="AB1147" s="3">
        <v>0.36199999999999999</v>
      </c>
      <c r="AC1147" s="3">
        <v>0.40500000000000003</v>
      </c>
      <c r="AD1147" s="1" t="s">
        <v>1328</v>
      </c>
      <c r="AE1147" s="5">
        <f t="shared" si="216"/>
        <v>2</v>
      </c>
      <c r="AF1147" s="5">
        <f t="shared" si="217"/>
        <v>13</v>
      </c>
      <c r="AG1147">
        <v>151</v>
      </c>
      <c r="AH1147">
        <v>7</v>
      </c>
      <c r="AI1147">
        <v>3</v>
      </c>
      <c r="AJ1147">
        <v>67</v>
      </c>
      <c r="AK1147">
        <f t="shared" si="213"/>
        <v>84</v>
      </c>
      <c r="AL1147">
        <v>48</v>
      </c>
      <c r="AM1147">
        <v>19</v>
      </c>
      <c r="AN1147">
        <v>5</v>
      </c>
      <c r="AO1147" s="1" t="s">
        <v>208</v>
      </c>
    </row>
    <row r="1148" spans="1:41" x14ac:dyDescent="0.35">
      <c r="A1148" s="2">
        <v>39139</v>
      </c>
      <c r="B1148" t="s">
        <v>202</v>
      </c>
      <c r="C1148">
        <v>3</v>
      </c>
      <c r="D1148" t="s">
        <v>35</v>
      </c>
      <c r="E1148" t="s">
        <v>54</v>
      </c>
      <c r="F1148">
        <v>14</v>
      </c>
      <c r="G1148">
        <v>49</v>
      </c>
      <c r="H1148">
        <v>1</v>
      </c>
      <c r="I1148">
        <v>7</v>
      </c>
      <c r="K1148" t="s">
        <v>37</v>
      </c>
      <c r="L1148" t="s">
        <v>1329</v>
      </c>
      <c r="M1148" s="1" t="s">
        <v>1330</v>
      </c>
      <c r="N1148">
        <v>1.22</v>
      </c>
      <c r="O1148" s="3">
        <v>6.8000000000000005E-2</v>
      </c>
      <c r="P1148" s="3">
        <v>4.4999999999999998E-2</v>
      </c>
      <c r="Q1148" s="3">
        <v>0.61399999999999999</v>
      </c>
      <c r="R1148" s="3">
        <v>0.74099999999999999</v>
      </c>
      <c r="S1148" s="3">
        <v>0.52900000000000003</v>
      </c>
      <c r="T1148" s="1" t="s">
        <v>222</v>
      </c>
      <c r="U1148" s="5">
        <f t="shared" si="207"/>
        <v>3</v>
      </c>
      <c r="V1148" s="5">
        <f t="shared" si="208"/>
        <v>6</v>
      </c>
      <c r="W1148" s="5">
        <f t="shared" si="214"/>
        <v>3</v>
      </c>
      <c r="X1148" s="5">
        <f t="shared" si="215"/>
        <v>6</v>
      </c>
      <c r="Y1148" s="3">
        <v>0.54100000000000004</v>
      </c>
      <c r="Z1148" s="3">
        <v>0.41699999999999998</v>
      </c>
      <c r="AA1148" s="3">
        <v>0.06</v>
      </c>
      <c r="AB1148" s="3">
        <v>0.36399999999999999</v>
      </c>
      <c r="AC1148" s="3">
        <v>0.51700000000000002</v>
      </c>
      <c r="AD1148" s="1" t="s">
        <v>76</v>
      </c>
      <c r="AE1148" s="5">
        <f t="shared" si="216"/>
        <v>4</v>
      </c>
      <c r="AF1148" s="5">
        <f t="shared" si="217"/>
        <v>5</v>
      </c>
      <c r="AG1148">
        <v>172</v>
      </c>
      <c r="AH1148">
        <v>6</v>
      </c>
      <c r="AI1148">
        <v>4</v>
      </c>
      <c r="AJ1148">
        <v>88</v>
      </c>
      <c r="AK1148">
        <f t="shared" si="213"/>
        <v>84</v>
      </c>
      <c r="AL1148">
        <v>54</v>
      </c>
      <c r="AM1148">
        <v>34</v>
      </c>
      <c r="AN1148">
        <v>5</v>
      </c>
      <c r="AO1148" s="1" t="s">
        <v>900</v>
      </c>
    </row>
    <row r="1149" spans="1:41" x14ac:dyDescent="0.35">
      <c r="A1149" s="2">
        <v>39132</v>
      </c>
      <c r="B1149" t="s">
        <v>1150</v>
      </c>
      <c r="C1149">
        <v>3</v>
      </c>
      <c r="D1149" t="s">
        <v>35</v>
      </c>
      <c r="E1149" t="s">
        <v>36</v>
      </c>
      <c r="F1149">
        <v>14</v>
      </c>
      <c r="G1149">
        <v>22</v>
      </c>
      <c r="H1149">
        <v>0</v>
      </c>
      <c r="I1149">
        <v>5</v>
      </c>
      <c r="K1149" t="s">
        <v>710</v>
      </c>
      <c r="L1149" t="s">
        <v>37</v>
      </c>
      <c r="M1149" s="1" t="s">
        <v>1331</v>
      </c>
      <c r="U1149" s="5">
        <f t="shared" si="207"/>
        <v>0</v>
      </c>
      <c r="V1149" s="5">
        <f t="shared" si="208"/>
        <v>0</v>
      </c>
      <c r="AK1149">
        <f t="shared" si="213"/>
        <v>0</v>
      </c>
    </row>
    <row r="1150" spans="1:41" x14ac:dyDescent="0.35">
      <c r="A1150" s="2">
        <v>39132</v>
      </c>
      <c r="B1150" t="s">
        <v>1150</v>
      </c>
      <c r="C1150">
        <v>3</v>
      </c>
      <c r="D1150" t="s">
        <v>35</v>
      </c>
      <c r="E1150" t="s">
        <v>43</v>
      </c>
      <c r="F1150">
        <v>14</v>
      </c>
      <c r="G1150">
        <v>7</v>
      </c>
      <c r="H1150">
        <v>1</v>
      </c>
      <c r="I1150">
        <v>5</v>
      </c>
      <c r="J1150">
        <v>2</v>
      </c>
      <c r="K1150" t="s">
        <v>37</v>
      </c>
      <c r="L1150" t="s">
        <v>754</v>
      </c>
      <c r="M1150" s="1" t="s">
        <v>1332</v>
      </c>
      <c r="N1150">
        <v>1.08</v>
      </c>
      <c r="O1150" s="3">
        <v>4.2999999999999997E-2</v>
      </c>
      <c r="P1150" s="3">
        <v>2.1999999999999999E-2</v>
      </c>
      <c r="Q1150" s="3">
        <v>0.69899999999999995</v>
      </c>
      <c r="R1150" s="3">
        <v>0.754</v>
      </c>
      <c r="S1150" s="3">
        <v>0.39300000000000002</v>
      </c>
      <c r="T1150" s="1" t="s">
        <v>63</v>
      </c>
      <c r="U1150" s="5">
        <f t="shared" si="207"/>
        <v>2</v>
      </c>
      <c r="V1150" s="5">
        <f t="shared" si="208"/>
        <v>5</v>
      </c>
      <c r="W1150" s="5">
        <f t="shared" ref="W1150:W1173" si="218">_xlfn.NUMBERVALUE(LEFT(T1150, FIND( "/", T1150) - 1))</f>
        <v>2</v>
      </c>
      <c r="X1150" s="5">
        <f t="shared" ref="X1150:X1173" si="219">_xlfn.NUMBERVALUE(RIGHT(T1150, LEN(T1150) - FIND( "/", T1150)))</f>
        <v>5</v>
      </c>
      <c r="Y1150" s="3">
        <v>0.51300000000000001</v>
      </c>
      <c r="Z1150" s="3">
        <v>0.38300000000000001</v>
      </c>
      <c r="AA1150" s="3">
        <v>6.4000000000000001E-2</v>
      </c>
      <c r="AB1150" s="3">
        <v>0.29599999999999999</v>
      </c>
      <c r="AC1150" s="3">
        <v>0.5</v>
      </c>
      <c r="AD1150" s="1" t="s">
        <v>165</v>
      </c>
      <c r="AE1150" s="5">
        <f t="shared" ref="AE1150:AE1173" si="220">_xlfn.NUMBERVALUE(LEFT(AD1150, FIND( "/", AD1150) - 1))</f>
        <v>4</v>
      </c>
      <c r="AF1150" s="5">
        <f t="shared" ref="AF1150:AF1173" si="221">_xlfn.NUMBERVALUE(RIGHT(AD1150, LEN(AD1150) - FIND( "/", AD1150)))</f>
        <v>10</v>
      </c>
      <c r="AG1150">
        <v>187</v>
      </c>
      <c r="AH1150">
        <v>4</v>
      </c>
      <c r="AI1150">
        <v>2</v>
      </c>
      <c r="AJ1150">
        <v>93</v>
      </c>
      <c r="AK1150">
        <f t="shared" si="213"/>
        <v>94</v>
      </c>
      <c r="AL1150">
        <v>65</v>
      </c>
      <c r="AM1150">
        <v>28</v>
      </c>
      <c r="AN1150">
        <v>6</v>
      </c>
      <c r="AO1150" s="1" t="s">
        <v>674</v>
      </c>
    </row>
    <row r="1151" spans="1:41" x14ac:dyDescent="0.35">
      <c r="A1151" s="2">
        <v>39132</v>
      </c>
      <c r="B1151" t="s">
        <v>1150</v>
      </c>
      <c r="C1151">
        <v>3</v>
      </c>
      <c r="D1151" t="s">
        <v>35</v>
      </c>
      <c r="E1151" t="s">
        <v>49</v>
      </c>
      <c r="F1151">
        <v>14</v>
      </c>
      <c r="G1151">
        <v>120</v>
      </c>
      <c r="H1151">
        <v>1</v>
      </c>
      <c r="I1151">
        <v>5</v>
      </c>
      <c r="J1151" t="s">
        <v>203</v>
      </c>
      <c r="K1151" t="s">
        <v>37</v>
      </c>
      <c r="L1151" t="s">
        <v>1333</v>
      </c>
      <c r="M1151" s="1" t="s">
        <v>1334</v>
      </c>
      <c r="N1151">
        <v>1.72</v>
      </c>
      <c r="O1151" s="3">
        <v>0.113</v>
      </c>
      <c r="P1151" s="3">
        <v>2.5000000000000001E-2</v>
      </c>
      <c r="Q1151" s="3">
        <v>0.76300000000000001</v>
      </c>
      <c r="R1151" s="3">
        <v>0.78700000000000003</v>
      </c>
      <c r="S1151" s="3">
        <v>0.63200000000000001</v>
      </c>
      <c r="T1151" s="1" t="s">
        <v>70</v>
      </c>
      <c r="U1151" s="5">
        <f t="shared" si="207"/>
        <v>1</v>
      </c>
      <c r="V1151" s="5">
        <f t="shared" si="208"/>
        <v>2</v>
      </c>
      <c r="W1151" s="5">
        <f t="shared" si="218"/>
        <v>1</v>
      </c>
      <c r="X1151" s="5">
        <f t="shared" si="219"/>
        <v>2</v>
      </c>
      <c r="Y1151" s="3">
        <v>0.56100000000000005</v>
      </c>
      <c r="Z1151" s="3">
        <v>0.43099999999999999</v>
      </c>
      <c r="AA1151" s="3">
        <v>1.7000000000000001E-2</v>
      </c>
      <c r="AB1151" s="3">
        <v>0.28899999999999998</v>
      </c>
      <c r="AC1151" s="3">
        <v>0.7</v>
      </c>
      <c r="AD1151" s="1" t="s">
        <v>254</v>
      </c>
      <c r="AE1151" s="5">
        <f t="shared" si="220"/>
        <v>5</v>
      </c>
      <c r="AF1151" s="5">
        <f t="shared" si="221"/>
        <v>16</v>
      </c>
      <c r="AG1151">
        <v>196</v>
      </c>
      <c r="AH1151">
        <v>9</v>
      </c>
      <c r="AI1151">
        <v>2</v>
      </c>
      <c r="AJ1151">
        <v>80</v>
      </c>
      <c r="AK1151">
        <f t="shared" si="213"/>
        <v>116</v>
      </c>
      <c r="AL1151">
        <v>61</v>
      </c>
      <c r="AM1151">
        <v>19</v>
      </c>
      <c r="AN1151">
        <v>2</v>
      </c>
      <c r="AO1151" s="1" t="s">
        <v>158</v>
      </c>
    </row>
    <row r="1152" spans="1:41" x14ac:dyDescent="0.35">
      <c r="A1152" s="2">
        <v>39132</v>
      </c>
      <c r="B1152" t="s">
        <v>1150</v>
      </c>
      <c r="C1152">
        <v>3</v>
      </c>
      <c r="D1152" t="s">
        <v>35</v>
      </c>
      <c r="E1152" t="s">
        <v>54</v>
      </c>
      <c r="F1152">
        <v>14</v>
      </c>
      <c r="G1152">
        <v>67</v>
      </c>
      <c r="H1152">
        <v>1</v>
      </c>
      <c r="I1152">
        <v>5</v>
      </c>
      <c r="J1152" t="s">
        <v>203</v>
      </c>
      <c r="K1152" t="s">
        <v>37</v>
      </c>
      <c r="L1152" t="s">
        <v>1137</v>
      </c>
      <c r="M1152" s="1" t="s">
        <v>719</v>
      </c>
      <c r="N1152">
        <v>1.21</v>
      </c>
      <c r="O1152" s="3">
        <v>7.4999999999999997E-2</v>
      </c>
      <c r="P1152" s="3">
        <v>0</v>
      </c>
      <c r="Q1152" s="3">
        <v>0.73099999999999998</v>
      </c>
      <c r="R1152" s="3">
        <v>0.77600000000000002</v>
      </c>
      <c r="S1152" s="3">
        <v>0.61099999999999999</v>
      </c>
      <c r="T1152" s="1" t="s">
        <v>57</v>
      </c>
      <c r="U1152" s="5">
        <f t="shared" si="207"/>
        <v>0</v>
      </c>
      <c r="V1152" s="5">
        <f t="shared" si="208"/>
        <v>0</v>
      </c>
      <c r="W1152" s="5">
        <f t="shared" si="218"/>
        <v>0</v>
      </c>
      <c r="X1152" s="5">
        <f t="shared" si="219"/>
        <v>0</v>
      </c>
      <c r="Y1152" s="3">
        <v>0.52200000000000002</v>
      </c>
      <c r="Z1152" s="3">
        <v>0.32400000000000001</v>
      </c>
      <c r="AA1152" s="3">
        <v>7.0000000000000007E-2</v>
      </c>
      <c r="AB1152" s="3">
        <v>0.28799999999999998</v>
      </c>
      <c r="AC1152" s="3">
        <v>0.42099999999999999</v>
      </c>
      <c r="AD1152" s="1" t="s">
        <v>67</v>
      </c>
      <c r="AE1152" s="5">
        <f t="shared" si="220"/>
        <v>1</v>
      </c>
      <c r="AF1152" s="5">
        <f t="shared" si="221"/>
        <v>3</v>
      </c>
      <c r="AG1152">
        <v>138</v>
      </c>
      <c r="AH1152">
        <v>5</v>
      </c>
      <c r="AI1152">
        <v>0</v>
      </c>
      <c r="AJ1152">
        <v>67</v>
      </c>
      <c r="AK1152">
        <f t="shared" si="213"/>
        <v>71</v>
      </c>
      <c r="AL1152">
        <v>49</v>
      </c>
      <c r="AM1152">
        <v>18</v>
      </c>
      <c r="AN1152">
        <v>5</v>
      </c>
      <c r="AO1152" s="1" t="s">
        <v>72</v>
      </c>
    </row>
    <row r="1153" spans="1:41" x14ac:dyDescent="0.35">
      <c r="A1153" s="2">
        <v>39125</v>
      </c>
      <c r="B1153" t="s">
        <v>1212</v>
      </c>
      <c r="C1153">
        <v>3</v>
      </c>
      <c r="D1153" t="s">
        <v>35</v>
      </c>
      <c r="E1153" t="s">
        <v>54</v>
      </c>
      <c r="F1153">
        <v>14</v>
      </c>
      <c r="G1153">
        <v>22</v>
      </c>
      <c r="H1153">
        <v>0</v>
      </c>
      <c r="I1153">
        <v>4</v>
      </c>
      <c r="K1153" t="s">
        <v>710</v>
      </c>
      <c r="L1153" t="s">
        <v>37</v>
      </c>
      <c r="M1153" s="1" t="s">
        <v>1335</v>
      </c>
      <c r="N1153">
        <v>0.88</v>
      </c>
      <c r="O1153" s="3">
        <v>4.3999999999999997E-2</v>
      </c>
      <c r="P1153" s="3">
        <v>2.5999999999999999E-2</v>
      </c>
      <c r="Q1153" s="3">
        <v>0.51800000000000002</v>
      </c>
      <c r="R1153" s="3">
        <v>0.64400000000000002</v>
      </c>
      <c r="S1153" s="3">
        <v>0.56399999999999995</v>
      </c>
      <c r="T1153" s="1" t="s">
        <v>250</v>
      </c>
      <c r="U1153" s="5">
        <f t="shared" si="207"/>
        <v>6</v>
      </c>
      <c r="V1153" s="5">
        <f t="shared" si="208"/>
        <v>9</v>
      </c>
      <c r="W1153" s="5">
        <f t="shared" si="218"/>
        <v>6</v>
      </c>
      <c r="X1153" s="5">
        <f t="shared" si="219"/>
        <v>9</v>
      </c>
      <c r="Y1153" s="3">
        <v>0.48599999999999999</v>
      </c>
      <c r="Z1153" s="3">
        <v>0.34699999999999998</v>
      </c>
      <c r="AA1153" s="3">
        <v>0.112</v>
      </c>
      <c r="AB1153" s="3">
        <v>0.25</v>
      </c>
      <c r="AC1153" s="3">
        <v>0.45700000000000002</v>
      </c>
      <c r="AD1153" s="1" t="s">
        <v>122</v>
      </c>
      <c r="AE1153" s="5">
        <f t="shared" si="220"/>
        <v>3</v>
      </c>
      <c r="AF1153" s="5">
        <f t="shared" si="221"/>
        <v>4</v>
      </c>
      <c r="AG1153">
        <v>212</v>
      </c>
      <c r="AH1153">
        <v>5</v>
      </c>
      <c r="AI1153">
        <v>3</v>
      </c>
      <c r="AJ1153">
        <v>114</v>
      </c>
      <c r="AK1153">
        <f t="shared" si="213"/>
        <v>98</v>
      </c>
      <c r="AL1153">
        <v>59</v>
      </c>
      <c r="AM1153">
        <v>55</v>
      </c>
      <c r="AN1153">
        <v>11</v>
      </c>
      <c r="AO1153" s="1" t="s">
        <v>584</v>
      </c>
    </row>
    <row r="1154" spans="1:41" x14ac:dyDescent="0.35">
      <c r="A1154" s="2">
        <v>39097</v>
      </c>
      <c r="B1154" t="s">
        <v>346</v>
      </c>
      <c r="C1154">
        <v>5</v>
      </c>
      <c r="D1154" t="s">
        <v>35</v>
      </c>
      <c r="E1154" t="s">
        <v>49</v>
      </c>
      <c r="F1154">
        <v>15</v>
      </c>
      <c r="G1154">
        <v>1</v>
      </c>
      <c r="H1154">
        <v>0</v>
      </c>
      <c r="I1154">
        <v>14</v>
      </c>
      <c r="J1154">
        <v>1</v>
      </c>
      <c r="K1154" t="s">
        <v>435</v>
      </c>
      <c r="L1154" t="s">
        <v>37</v>
      </c>
      <c r="M1154" s="1" t="s">
        <v>1336</v>
      </c>
      <c r="N1154">
        <v>0.56000000000000005</v>
      </c>
      <c r="O1154" s="3">
        <v>6.9000000000000006E-2</v>
      </c>
      <c r="P1154" s="3">
        <v>0.02</v>
      </c>
      <c r="Q1154" s="3">
        <v>0.61399999999999999</v>
      </c>
      <c r="R1154" s="3">
        <v>0.61299999999999999</v>
      </c>
      <c r="S1154" s="3">
        <v>0.46200000000000002</v>
      </c>
      <c r="T1154" s="1" t="s">
        <v>157</v>
      </c>
      <c r="U1154" s="5">
        <f t="shared" si="207"/>
        <v>3</v>
      </c>
      <c r="V1154" s="5">
        <f t="shared" si="208"/>
        <v>8</v>
      </c>
      <c r="W1154" s="5">
        <f t="shared" si="218"/>
        <v>3</v>
      </c>
      <c r="X1154" s="5">
        <f t="shared" si="219"/>
        <v>8</v>
      </c>
      <c r="Y1154" s="3">
        <v>0.42</v>
      </c>
      <c r="Z1154" s="3">
        <v>0.25</v>
      </c>
      <c r="AA1154" s="3">
        <v>0.15</v>
      </c>
      <c r="AB1154" s="3">
        <v>0.2</v>
      </c>
      <c r="AC1154" s="3">
        <v>0.33300000000000002</v>
      </c>
      <c r="AD1154" s="1" t="s">
        <v>70</v>
      </c>
      <c r="AE1154" s="5">
        <f t="shared" si="220"/>
        <v>1</v>
      </c>
      <c r="AF1154" s="5">
        <f t="shared" si="221"/>
        <v>2</v>
      </c>
      <c r="AG1154">
        <v>181</v>
      </c>
      <c r="AH1154">
        <v>7</v>
      </c>
      <c r="AI1154">
        <v>2</v>
      </c>
      <c r="AJ1154">
        <v>101</v>
      </c>
      <c r="AK1154">
        <f t="shared" si="213"/>
        <v>80</v>
      </c>
      <c r="AL1154">
        <v>62</v>
      </c>
      <c r="AM1154">
        <v>39</v>
      </c>
      <c r="AN1154">
        <v>12</v>
      </c>
      <c r="AO1154" s="1" t="s">
        <v>870</v>
      </c>
    </row>
    <row r="1155" spans="1:41" x14ac:dyDescent="0.35">
      <c r="A1155" s="2">
        <v>39097</v>
      </c>
      <c r="B1155" t="s">
        <v>346</v>
      </c>
      <c r="C1155">
        <v>5</v>
      </c>
      <c r="D1155" t="s">
        <v>35</v>
      </c>
      <c r="E1155" t="s">
        <v>54</v>
      </c>
      <c r="F1155">
        <v>15</v>
      </c>
      <c r="G1155">
        <v>102</v>
      </c>
      <c r="H1155">
        <v>1</v>
      </c>
      <c r="I1155">
        <v>14</v>
      </c>
      <c r="K1155" t="s">
        <v>37</v>
      </c>
      <c r="L1155" t="s">
        <v>1337</v>
      </c>
      <c r="M1155" s="1" t="s">
        <v>1338</v>
      </c>
      <c r="N1155">
        <v>1.23</v>
      </c>
      <c r="O1155" s="3">
        <v>0.124</v>
      </c>
      <c r="P1155" s="3">
        <v>8.0000000000000002E-3</v>
      </c>
      <c r="Q1155" s="3">
        <v>0.74399999999999999</v>
      </c>
      <c r="R1155" s="3">
        <v>0.67800000000000005</v>
      </c>
      <c r="S1155" s="3">
        <v>0.54800000000000004</v>
      </c>
      <c r="T1155" s="1" t="s">
        <v>250</v>
      </c>
      <c r="U1155" s="5">
        <f t="shared" ref="U1155:U1218" si="222">IFERROR(_xlfn.NUMBERVALUE(LEFT(T1155, FIND( "/", T1155) - 1)),0)</f>
        <v>6</v>
      </c>
      <c r="V1155" s="5">
        <f t="shared" ref="V1155:V1218" si="223">IFERROR(_xlfn.NUMBERVALUE(RIGHT(T1155, LEN(T1155) - FIND("/",T1155))),0)</f>
        <v>9</v>
      </c>
      <c r="W1155" s="5">
        <f t="shared" si="218"/>
        <v>6</v>
      </c>
      <c r="X1155" s="5">
        <f t="shared" si="219"/>
        <v>9</v>
      </c>
      <c r="Y1155" s="3">
        <v>0.54100000000000004</v>
      </c>
      <c r="Z1155" s="3">
        <v>0.438</v>
      </c>
      <c r="AA1155" s="3">
        <v>8.0000000000000002E-3</v>
      </c>
      <c r="AB1155" s="3">
        <v>0.35899999999999999</v>
      </c>
      <c r="AC1155" s="3">
        <v>0.52600000000000002</v>
      </c>
      <c r="AD1155" s="1" t="s">
        <v>639</v>
      </c>
      <c r="AE1155" s="5">
        <f t="shared" si="220"/>
        <v>7</v>
      </c>
      <c r="AF1155" s="5">
        <f t="shared" si="221"/>
        <v>15</v>
      </c>
      <c r="AG1155">
        <v>242</v>
      </c>
      <c r="AH1155">
        <v>15</v>
      </c>
      <c r="AI1155">
        <v>1</v>
      </c>
      <c r="AJ1155">
        <v>121</v>
      </c>
      <c r="AK1155">
        <f t="shared" ref="AK1155:AK1218" si="224">AG1155-AJ1155</f>
        <v>121</v>
      </c>
      <c r="AL1155">
        <v>90</v>
      </c>
      <c r="AM1155">
        <v>31</v>
      </c>
      <c r="AN1155">
        <v>1</v>
      </c>
      <c r="AO1155" s="1" t="s">
        <v>640</v>
      </c>
    </row>
    <row r="1156" spans="1:41" x14ac:dyDescent="0.35">
      <c r="A1156" s="2">
        <v>39097</v>
      </c>
      <c r="B1156" t="s">
        <v>346</v>
      </c>
      <c r="C1156">
        <v>5</v>
      </c>
      <c r="D1156" t="s">
        <v>35</v>
      </c>
      <c r="E1156" t="s">
        <v>128</v>
      </c>
      <c r="F1156">
        <v>15</v>
      </c>
      <c r="G1156">
        <v>79</v>
      </c>
      <c r="H1156">
        <v>1</v>
      </c>
      <c r="I1156">
        <v>14</v>
      </c>
      <c r="K1156" t="s">
        <v>37</v>
      </c>
      <c r="L1156" t="s">
        <v>667</v>
      </c>
      <c r="M1156" s="1" t="s">
        <v>1339</v>
      </c>
      <c r="N1156">
        <v>1.56</v>
      </c>
      <c r="O1156" s="3">
        <v>9.2999999999999999E-2</v>
      </c>
      <c r="P1156" s="3">
        <v>1.2E-2</v>
      </c>
      <c r="Q1156" s="3">
        <v>0.68600000000000005</v>
      </c>
      <c r="R1156" s="3">
        <v>0.69499999999999995</v>
      </c>
      <c r="S1156" s="3">
        <v>0.66700000000000004</v>
      </c>
      <c r="T1156" s="1" t="s">
        <v>76</v>
      </c>
      <c r="U1156" s="5">
        <f t="shared" si="222"/>
        <v>4</v>
      </c>
      <c r="V1156" s="5">
        <f t="shared" si="223"/>
        <v>5</v>
      </c>
      <c r="W1156" s="5">
        <f t="shared" si="218"/>
        <v>4</v>
      </c>
      <c r="X1156" s="5">
        <f t="shared" si="219"/>
        <v>5</v>
      </c>
      <c r="Y1156" s="3">
        <v>0.58499999999999996</v>
      </c>
      <c r="Z1156" s="3">
        <v>0.48899999999999999</v>
      </c>
      <c r="AA1156" s="3">
        <v>5.6000000000000001E-2</v>
      </c>
      <c r="AB1156" s="3">
        <v>0.35799999999999998</v>
      </c>
      <c r="AC1156" s="3">
        <v>0.67600000000000005</v>
      </c>
      <c r="AD1156" s="1" t="s">
        <v>118</v>
      </c>
      <c r="AE1156" s="5">
        <f t="shared" si="220"/>
        <v>6</v>
      </c>
      <c r="AF1156" s="5">
        <f t="shared" si="221"/>
        <v>15</v>
      </c>
      <c r="AG1156">
        <v>176</v>
      </c>
      <c r="AH1156">
        <v>8</v>
      </c>
      <c r="AI1156">
        <v>1</v>
      </c>
      <c r="AJ1156">
        <v>86</v>
      </c>
      <c r="AK1156">
        <f t="shared" si="224"/>
        <v>90</v>
      </c>
      <c r="AL1156">
        <v>59</v>
      </c>
      <c r="AM1156">
        <v>27</v>
      </c>
      <c r="AN1156">
        <v>5</v>
      </c>
      <c r="AO1156" s="1" t="s">
        <v>902</v>
      </c>
    </row>
    <row r="1157" spans="1:41" x14ac:dyDescent="0.35">
      <c r="A1157" s="2">
        <v>39097</v>
      </c>
      <c r="B1157" t="s">
        <v>346</v>
      </c>
      <c r="C1157">
        <v>5</v>
      </c>
      <c r="D1157" t="s">
        <v>35</v>
      </c>
      <c r="E1157" t="s">
        <v>133</v>
      </c>
      <c r="F1157">
        <v>15</v>
      </c>
      <c r="G1157">
        <v>43</v>
      </c>
      <c r="H1157">
        <v>1</v>
      </c>
      <c r="I1157">
        <v>14</v>
      </c>
      <c r="K1157" t="s">
        <v>37</v>
      </c>
      <c r="L1157" t="s">
        <v>1340</v>
      </c>
      <c r="M1157" s="1" t="s">
        <v>1341</v>
      </c>
      <c r="N1157">
        <v>2.2799999999999998</v>
      </c>
      <c r="O1157" s="3">
        <v>8.5000000000000006E-2</v>
      </c>
      <c r="P1157" s="3">
        <v>1.7000000000000001E-2</v>
      </c>
      <c r="Q1157" s="3">
        <v>0.67800000000000005</v>
      </c>
      <c r="R1157" s="3">
        <v>0.82499999999999996</v>
      </c>
      <c r="S1157" s="3">
        <v>0.57899999999999996</v>
      </c>
      <c r="T1157" s="1" t="s">
        <v>179</v>
      </c>
      <c r="U1157" s="5">
        <f t="shared" si="222"/>
        <v>3</v>
      </c>
      <c r="V1157" s="5">
        <f t="shared" si="223"/>
        <v>3</v>
      </c>
      <c r="W1157" s="5">
        <f t="shared" si="218"/>
        <v>3</v>
      </c>
      <c r="X1157" s="5">
        <f t="shared" si="219"/>
        <v>3</v>
      </c>
      <c r="Y1157" s="3">
        <v>0.65600000000000003</v>
      </c>
      <c r="Z1157" s="3">
        <v>0.57999999999999996</v>
      </c>
      <c r="AA1157" s="3">
        <v>1.4E-2</v>
      </c>
      <c r="AB1157" s="3">
        <v>0.54100000000000004</v>
      </c>
      <c r="AC1157" s="3">
        <v>0.625</v>
      </c>
      <c r="AD1157" s="1" t="s">
        <v>709</v>
      </c>
      <c r="AE1157" s="5">
        <f t="shared" si="220"/>
        <v>8</v>
      </c>
      <c r="AF1157" s="5">
        <f t="shared" si="221"/>
        <v>15</v>
      </c>
      <c r="AG1157">
        <v>128</v>
      </c>
      <c r="AH1157">
        <v>5</v>
      </c>
      <c r="AI1157">
        <v>1</v>
      </c>
      <c r="AJ1157">
        <v>59</v>
      </c>
      <c r="AK1157">
        <f t="shared" si="224"/>
        <v>69</v>
      </c>
      <c r="AL1157">
        <v>40</v>
      </c>
      <c r="AM1157">
        <v>19</v>
      </c>
      <c r="AN1157">
        <v>1</v>
      </c>
      <c r="AO1157" s="1" t="s">
        <v>173</v>
      </c>
    </row>
    <row r="1158" spans="1:41" x14ac:dyDescent="0.35">
      <c r="A1158" s="2">
        <v>39083</v>
      </c>
      <c r="B1158" t="s">
        <v>1342</v>
      </c>
      <c r="C1158">
        <v>3</v>
      </c>
      <c r="D1158" t="s">
        <v>35</v>
      </c>
      <c r="E1158" t="s">
        <v>61</v>
      </c>
      <c r="F1158">
        <v>16</v>
      </c>
      <c r="G1158">
        <v>153</v>
      </c>
      <c r="H1158">
        <v>1</v>
      </c>
      <c r="I1158">
        <v>1</v>
      </c>
      <c r="J1158" t="s">
        <v>174</v>
      </c>
      <c r="K1158" t="s">
        <v>37</v>
      </c>
      <c r="L1158" t="s">
        <v>1287</v>
      </c>
      <c r="M1158" s="1" t="s">
        <v>1343</v>
      </c>
      <c r="N1158">
        <v>1.0900000000000001</v>
      </c>
      <c r="O1158" s="3">
        <v>3.4000000000000002E-2</v>
      </c>
      <c r="P1158" s="3">
        <v>5.0999999999999997E-2</v>
      </c>
      <c r="Q1158" s="3">
        <v>0.60199999999999998</v>
      </c>
      <c r="R1158" s="3">
        <v>0.70399999999999996</v>
      </c>
      <c r="S1158" s="3">
        <v>0.55300000000000005</v>
      </c>
      <c r="T1158" s="1" t="s">
        <v>107</v>
      </c>
      <c r="U1158" s="5">
        <f t="shared" si="222"/>
        <v>5</v>
      </c>
      <c r="V1158" s="5">
        <f t="shared" si="223"/>
        <v>6</v>
      </c>
      <c r="W1158" s="5">
        <f t="shared" si="218"/>
        <v>5</v>
      </c>
      <c r="X1158" s="5">
        <f t="shared" si="219"/>
        <v>6</v>
      </c>
      <c r="Y1158" s="3">
        <v>0.52200000000000002</v>
      </c>
      <c r="Z1158" s="3">
        <v>0.38700000000000001</v>
      </c>
      <c r="AA1158" s="3">
        <v>0.13200000000000001</v>
      </c>
      <c r="AB1158" s="3">
        <v>0.23799999999999999</v>
      </c>
      <c r="AC1158" s="3">
        <v>0.60499999999999998</v>
      </c>
      <c r="AD1158" s="1" t="s">
        <v>165</v>
      </c>
      <c r="AE1158" s="5">
        <f t="shared" si="220"/>
        <v>4</v>
      </c>
      <c r="AF1158" s="5">
        <f t="shared" si="221"/>
        <v>10</v>
      </c>
      <c r="AG1158">
        <v>224</v>
      </c>
      <c r="AH1158">
        <v>4</v>
      </c>
      <c r="AI1158">
        <v>6</v>
      </c>
      <c r="AJ1158">
        <v>118</v>
      </c>
      <c r="AK1158">
        <f t="shared" si="224"/>
        <v>106</v>
      </c>
      <c r="AL1158">
        <v>71</v>
      </c>
      <c r="AM1158">
        <v>47</v>
      </c>
      <c r="AN1158">
        <v>14</v>
      </c>
      <c r="AO1158" s="1" t="s">
        <v>137</v>
      </c>
    </row>
    <row r="1159" spans="1:41" x14ac:dyDescent="0.35">
      <c r="A1159" s="2">
        <v>39083</v>
      </c>
      <c r="B1159" t="s">
        <v>1342</v>
      </c>
      <c r="C1159">
        <v>3</v>
      </c>
      <c r="D1159" t="s">
        <v>35</v>
      </c>
      <c r="E1159" t="s">
        <v>36</v>
      </c>
      <c r="F1159">
        <v>16</v>
      </c>
      <c r="G1159">
        <v>193</v>
      </c>
      <c r="H1159">
        <v>1</v>
      </c>
      <c r="I1159">
        <v>1</v>
      </c>
      <c r="K1159" t="s">
        <v>37</v>
      </c>
      <c r="L1159" t="s">
        <v>1344</v>
      </c>
      <c r="M1159" s="1" t="s">
        <v>164</v>
      </c>
      <c r="N1159">
        <v>2.95</v>
      </c>
      <c r="O1159" s="3">
        <v>0.182</v>
      </c>
      <c r="P1159" s="3">
        <v>4.4999999999999998E-2</v>
      </c>
      <c r="Q1159" s="3">
        <v>0.68200000000000005</v>
      </c>
      <c r="R1159" s="3">
        <v>0.93300000000000005</v>
      </c>
      <c r="S1159" s="3">
        <v>0.64300000000000002</v>
      </c>
      <c r="T1159" s="1" t="s">
        <v>57</v>
      </c>
      <c r="U1159" s="5">
        <f t="shared" si="222"/>
        <v>0</v>
      </c>
      <c r="V1159" s="5">
        <f t="shared" si="223"/>
        <v>0</v>
      </c>
      <c r="W1159" s="5">
        <f t="shared" si="218"/>
        <v>0</v>
      </c>
      <c r="X1159" s="5">
        <f t="shared" si="219"/>
        <v>0</v>
      </c>
      <c r="Y1159" s="3">
        <v>0.61799999999999999</v>
      </c>
      <c r="Z1159" s="3">
        <v>0.47</v>
      </c>
      <c r="AA1159" s="3">
        <v>9.0999999999999998E-2</v>
      </c>
      <c r="AB1159" s="3">
        <v>0.438</v>
      </c>
      <c r="AC1159" s="3">
        <v>0.55600000000000005</v>
      </c>
      <c r="AD1159" s="1" t="s">
        <v>399</v>
      </c>
      <c r="AE1159" s="5">
        <f t="shared" si="220"/>
        <v>3</v>
      </c>
      <c r="AF1159" s="5">
        <f t="shared" si="221"/>
        <v>9</v>
      </c>
      <c r="AG1159">
        <v>110</v>
      </c>
      <c r="AH1159">
        <v>8</v>
      </c>
      <c r="AI1159">
        <v>2</v>
      </c>
      <c r="AJ1159">
        <v>44</v>
      </c>
      <c r="AK1159">
        <f t="shared" si="224"/>
        <v>66</v>
      </c>
      <c r="AL1159">
        <v>30</v>
      </c>
      <c r="AM1159">
        <v>14</v>
      </c>
      <c r="AN1159">
        <v>6</v>
      </c>
      <c r="AO1159" s="1" t="s">
        <v>456</v>
      </c>
    </row>
    <row r="1160" spans="1:41" x14ac:dyDescent="0.35">
      <c r="A1160" s="2">
        <v>39083</v>
      </c>
      <c r="B1160" t="s">
        <v>1342</v>
      </c>
      <c r="C1160">
        <v>3</v>
      </c>
      <c r="D1160" t="s">
        <v>35</v>
      </c>
      <c r="E1160" t="s">
        <v>43</v>
      </c>
      <c r="F1160">
        <v>16</v>
      </c>
      <c r="G1160">
        <v>70</v>
      </c>
      <c r="H1160">
        <v>1</v>
      </c>
      <c r="I1160">
        <v>1</v>
      </c>
      <c r="K1160" t="s">
        <v>37</v>
      </c>
      <c r="L1160" t="s">
        <v>1345</v>
      </c>
      <c r="M1160" s="1" t="s">
        <v>344</v>
      </c>
      <c r="N1160">
        <v>1.3</v>
      </c>
      <c r="O1160" s="3">
        <v>0.111</v>
      </c>
      <c r="P1160" s="3">
        <v>4.2000000000000003E-2</v>
      </c>
      <c r="Q1160" s="3">
        <v>0.66700000000000004</v>
      </c>
      <c r="R1160" s="3">
        <v>0.70799999999999996</v>
      </c>
      <c r="S1160" s="3">
        <v>0.45800000000000002</v>
      </c>
      <c r="T1160" s="1" t="s">
        <v>186</v>
      </c>
      <c r="U1160" s="5">
        <f t="shared" si="222"/>
        <v>4</v>
      </c>
      <c r="V1160" s="5">
        <f t="shared" si="223"/>
        <v>7</v>
      </c>
      <c r="W1160" s="5">
        <f t="shared" si="218"/>
        <v>4</v>
      </c>
      <c r="X1160" s="5">
        <f t="shared" si="219"/>
        <v>7</v>
      </c>
      <c r="Y1160" s="3">
        <v>0.55500000000000005</v>
      </c>
      <c r="Z1160" s="3">
        <v>0.48599999999999999</v>
      </c>
      <c r="AA1160" s="3">
        <v>2.7E-2</v>
      </c>
      <c r="AB1160" s="3">
        <v>0.378</v>
      </c>
      <c r="AC1160" s="3">
        <v>0.65500000000000003</v>
      </c>
      <c r="AD1160" s="1" t="s">
        <v>162</v>
      </c>
      <c r="AE1160" s="5">
        <f t="shared" si="220"/>
        <v>5</v>
      </c>
      <c r="AF1160" s="5">
        <f t="shared" si="221"/>
        <v>7</v>
      </c>
      <c r="AG1160">
        <v>146</v>
      </c>
      <c r="AH1160">
        <v>8</v>
      </c>
      <c r="AI1160">
        <v>3</v>
      </c>
      <c r="AJ1160">
        <v>72</v>
      </c>
      <c r="AK1160">
        <f t="shared" si="224"/>
        <v>74</v>
      </c>
      <c r="AL1160">
        <v>48</v>
      </c>
      <c r="AM1160">
        <v>24</v>
      </c>
      <c r="AN1160">
        <v>2</v>
      </c>
      <c r="AO1160" s="1" t="s">
        <v>294</v>
      </c>
    </row>
    <row r="1161" spans="1:41" x14ac:dyDescent="0.35">
      <c r="A1161" s="2">
        <v>39083</v>
      </c>
      <c r="B1161" t="s">
        <v>1342</v>
      </c>
      <c r="C1161">
        <v>3</v>
      </c>
      <c r="D1161" t="s">
        <v>35</v>
      </c>
      <c r="E1161" t="s">
        <v>98</v>
      </c>
      <c r="F1161">
        <v>16</v>
      </c>
      <c r="G1161">
        <v>76</v>
      </c>
      <c r="H1161">
        <v>1</v>
      </c>
      <c r="I1161">
        <v>1</v>
      </c>
      <c r="K1161" t="s">
        <v>37</v>
      </c>
      <c r="L1161" t="s">
        <v>1346</v>
      </c>
      <c r="M1161" s="1" t="s">
        <v>630</v>
      </c>
      <c r="N1161">
        <v>1.99</v>
      </c>
      <c r="O1161" s="3">
        <v>0.22500000000000001</v>
      </c>
      <c r="P1161" s="3">
        <v>2.5000000000000001E-2</v>
      </c>
      <c r="Q1161" s="3">
        <v>0.7</v>
      </c>
      <c r="R1161" s="3">
        <v>0.82099999999999995</v>
      </c>
      <c r="S1161" s="3">
        <v>0.41699999999999998</v>
      </c>
      <c r="T1161" s="1" t="s">
        <v>84</v>
      </c>
      <c r="U1161" s="5">
        <f t="shared" si="222"/>
        <v>1</v>
      </c>
      <c r="V1161" s="5">
        <f t="shared" si="223"/>
        <v>1</v>
      </c>
      <c r="W1161" s="5">
        <f t="shared" si="218"/>
        <v>1</v>
      </c>
      <c r="X1161" s="5">
        <f t="shared" si="219"/>
        <v>1</v>
      </c>
      <c r="Y1161" s="3">
        <v>0.63900000000000001</v>
      </c>
      <c r="Z1161" s="3">
        <v>0.59599999999999997</v>
      </c>
      <c r="AA1161" s="3">
        <v>5.2999999999999999E-2</v>
      </c>
      <c r="AB1161" s="3">
        <v>0.35699999999999998</v>
      </c>
      <c r="AC1161" s="3">
        <v>0.82799999999999996</v>
      </c>
      <c r="AD1161" s="1" t="s">
        <v>118</v>
      </c>
      <c r="AE1161" s="5">
        <f t="shared" si="220"/>
        <v>6</v>
      </c>
      <c r="AF1161" s="5">
        <f t="shared" si="221"/>
        <v>15</v>
      </c>
      <c r="AG1161">
        <v>97</v>
      </c>
      <c r="AH1161">
        <v>9</v>
      </c>
      <c r="AI1161">
        <v>1</v>
      </c>
      <c r="AJ1161">
        <v>40</v>
      </c>
      <c r="AK1161">
        <f t="shared" si="224"/>
        <v>57</v>
      </c>
      <c r="AL1161">
        <v>28</v>
      </c>
      <c r="AM1161">
        <v>12</v>
      </c>
      <c r="AN1161">
        <v>3</v>
      </c>
      <c r="AO1161" s="1" t="s">
        <v>462</v>
      </c>
    </row>
    <row r="1162" spans="1:41" x14ac:dyDescent="0.35">
      <c r="A1162" s="2">
        <v>39083</v>
      </c>
      <c r="B1162" t="s">
        <v>1342</v>
      </c>
      <c r="C1162">
        <v>3</v>
      </c>
      <c r="D1162" t="s">
        <v>35</v>
      </c>
      <c r="E1162" t="s">
        <v>98</v>
      </c>
      <c r="F1162">
        <v>16</v>
      </c>
      <c r="G1162">
        <v>200</v>
      </c>
      <c r="H1162">
        <v>1</v>
      </c>
      <c r="I1162">
        <v>1</v>
      </c>
      <c r="J1162" t="s">
        <v>174</v>
      </c>
      <c r="K1162" t="s">
        <v>37</v>
      </c>
      <c r="L1162" t="s">
        <v>1347</v>
      </c>
      <c r="M1162" s="1" t="s">
        <v>431</v>
      </c>
      <c r="N1162">
        <v>2.2000000000000002</v>
      </c>
      <c r="O1162" s="3">
        <v>4.3999999999999997E-2</v>
      </c>
      <c r="P1162" s="3">
        <v>6.7000000000000004E-2</v>
      </c>
      <c r="Q1162" s="3">
        <v>0.66700000000000004</v>
      </c>
      <c r="R1162" s="3">
        <v>0.86699999999999999</v>
      </c>
      <c r="S1162" s="3">
        <v>0.6</v>
      </c>
      <c r="T1162" s="1" t="s">
        <v>179</v>
      </c>
      <c r="U1162" s="5">
        <f t="shared" si="222"/>
        <v>3</v>
      </c>
      <c r="V1162" s="5">
        <f t="shared" si="223"/>
        <v>3</v>
      </c>
      <c r="W1162" s="5">
        <f t="shared" si="218"/>
        <v>3</v>
      </c>
      <c r="X1162" s="5">
        <f t="shared" si="219"/>
        <v>3</v>
      </c>
      <c r="Y1162" s="3">
        <v>0.63</v>
      </c>
      <c r="Z1162" s="3">
        <v>0.48899999999999999</v>
      </c>
      <c r="AA1162" s="3">
        <v>0</v>
      </c>
      <c r="AB1162" s="3">
        <v>0.40600000000000003</v>
      </c>
      <c r="AC1162" s="3">
        <v>0.66700000000000004</v>
      </c>
      <c r="AD1162" s="1" t="s">
        <v>52</v>
      </c>
      <c r="AE1162" s="5">
        <f t="shared" si="220"/>
        <v>4</v>
      </c>
      <c r="AF1162" s="5">
        <f t="shared" si="221"/>
        <v>8</v>
      </c>
      <c r="AG1162">
        <v>92</v>
      </c>
      <c r="AH1162">
        <v>2</v>
      </c>
      <c r="AI1162">
        <v>3</v>
      </c>
      <c r="AJ1162">
        <v>45</v>
      </c>
      <c r="AK1162">
        <f t="shared" si="224"/>
        <v>47</v>
      </c>
      <c r="AL1162">
        <v>30</v>
      </c>
      <c r="AM1162">
        <v>15</v>
      </c>
      <c r="AN1162">
        <v>0</v>
      </c>
      <c r="AO1162" s="1" t="s">
        <v>912</v>
      </c>
    </row>
    <row r="1163" spans="1:41" x14ac:dyDescent="0.35">
      <c r="A1163" s="2">
        <v>39020</v>
      </c>
      <c r="B1163" t="s">
        <v>236</v>
      </c>
      <c r="C1163">
        <v>3</v>
      </c>
      <c r="D1163" t="s">
        <v>1348</v>
      </c>
      <c r="E1163" t="s">
        <v>54</v>
      </c>
      <c r="F1163">
        <v>16</v>
      </c>
      <c r="G1163">
        <v>54</v>
      </c>
      <c r="H1163">
        <v>0</v>
      </c>
      <c r="I1163">
        <v>12</v>
      </c>
      <c r="K1163" t="s">
        <v>848</v>
      </c>
      <c r="L1163" t="s">
        <v>37</v>
      </c>
      <c r="M1163" s="1" t="s">
        <v>1349</v>
      </c>
      <c r="N1163">
        <v>0.98</v>
      </c>
      <c r="O1163" s="3">
        <v>6.9000000000000006E-2</v>
      </c>
      <c r="P1163" s="3">
        <v>0</v>
      </c>
      <c r="Q1163" s="3">
        <v>0.56299999999999994</v>
      </c>
      <c r="R1163" s="3">
        <v>0.73499999999999999</v>
      </c>
      <c r="S1163" s="3">
        <v>0.47399999999999998</v>
      </c>
      <c r="T1163" s="1" t="s">
        <v>186</v>
      </c>
      <c r="U1163" s="5">
        <f t="shared" si="222"/>
        <v>4</v>
      </c>
      <c r="V1163" s="5">
        <f t="shared" si="223"/>
        <v>7</v>
      </c>
      <c r="W1163" s="5">
        <f t="shared" si="218"/>
        <v>4</v>
      </c>
      <c r="X1163" s="5">
        <f t="shared" si="219"/>
        <v>7</v>
      </c>
      <c r="Y1163" s="3">
        <v>0.48199999999999998</v>
      </c>
      <c r="Z1163" s="3">
        <v>0.373</v>
      </c>
      <c r="AA1163" s="3">
        <v>0.11799999999999999</v>
      </c>
      <c r="AB1163" s="3">
        <v>0.218</v>
      </c>
      <c r="AC1163" s="3">
        <v>0.52700000000000002</v>
      </c>
      <c r="AD1163" s="1" t="s">
        <v>480</v>
      </c>
      <c r="AE1163" s="5">
        <f t="shared" si="220"/>
        <v>3</v>
      </c>
      <c r="AF1163" s="5">
        <f t="shared" si="221"/>
        <v>12</v>
      </c>
      <c r="AG1163">
        <v>197</v>
      </c>
      <c r="AH1163">
        <v>6</v>
      </c>
      <c r="AI1163">
        <v>0</v>
      </c>
      <c r="AJ1163">
        <v>87</v>
      </c>
      <c r="AK1163">
        <f t="shared" si="224"/>
        <v>110</v>
      </c>
      <c r="AL1163">
        <v>49</v>
      </c>
      <c r="AM1163">
        <v>38</v>
      </c>
      <c r="AN1163">
        <v>13</v>
      </c>
      <c r="AO1163" s="1" t="s">
        <v>379</v>
      </c>
    </row>
    <row r="1164" spans="1:41" x14ac:dyDescent="0.35">
      <c r="A1164" s="2">
        <v>39006</v>
      </c>
      <c r="B1164" t="s">
        <v>167</v>
      </c>
      <c r="C1164">
        <v>3</v>
      </c>
      <c r="D1164" t="s">
        <v>35</v>
      </c>
      <c r="E1164" t="s">
        <v>43</v>
      </c>
      <c r="F1164">
        <v>17</v>
      </c>
      <c r="G1164">
        <v>10</v>
      </c>
      <c r="H1164">
        <v>0</v>
      </c>
      <c r="I1164">
        <v>15</v>
      </c>
      <c r="J1164">
        <v>10</v>
      </c>
      <c r="K1164" t="s">
        <v>1350</v>
      </c>
      <c r="L1164" t="s">
        <v>37</v>
      </c>
      <c r="M1164" s="1" t="s">
        <v>1351</v>
      </c>
      <c r="N1164">
        <v>0.84</v>
      </c>
      <c r="O1164" s="3">
        <v>4.5999999999999999E-2</v>
      </c>
      <c r="P1164" s="3">
        <v>2.8000000000000001E-2</v>
      </c>
      <c r="Q1164" s="3">
        <v>0.69399999999999995</v>
      </c>
      <c r="R1164" s="3">
        <v>0.69299999999999995</v>
      </c>
      <c r="S1164" s="3">
        <v>0.48499999999999999</v>
      </c>
      <c r="T1164" s="1" t="s">
        <v>319</v>
      </c>
      <c r="U1164" s="5">
        <f t="shared" si="222"/>
        <v>7</v>
      </c>
      <c r="V1164" s="5">
        <f t="shared" si="223"/>
        <v>11</v>
      </c>
      <c r="W1164" s="5">
        <f t="shared" si="218"/>
        <v>7</v>
      </c>
      <c r="X1164" s="5">
        <f t="shared" si="219"/>
        <v>11</v>
      </c>
      <c r="Y1164" s="3">
        <v>0.47799999999999998</v>
      </c>
      <c r="Z1164" s="3">
        <v>0.309</v>
      </c>
      <c r="AA1164" s="3">
        <v>8.2000000000000003E-2</v>
      </c>
      <c r="AB1164" s="3">
        <v>0.182</v>
      </c>
      <c r="AC1164" s="3">
        <v>0.47599999999999998</v>
      </c>
      <c r="AD1164" s="1" t="s">
        <v>71</v>
      </c>
      <c r="AE1164" s="5">
        <f t="shared" si="220"/>
        <v>3</v>
      </c>
      <c r="AF1164" s="5">
        <f t="shared" si="221"/>
        <v>5</v>
      </c>
      <c r="AG1164">
        <v>205</v>
      </c>
      <c r="AH1164">
        <v>5</v>
      </c>
      <c r="AI1164">
        <v>3</v>
      </c>
      <c r="AJ1164">
        <v>108</v>
      </c>
      <c r="AK1164">
        <f t="shared" si="224"/>
        <v>97</v>
      </c>
      <c r="AL1164">
        <v>75</v>
      </c>
      <c r="AM1164">
        <v>33</v>
      </c>
      <c r="AN1164">
        <v>8</v>
      </c>
      <c r="AO1164" s="1" t="s">
        <v>619</v>
      </c>
    </row>
    <row r="1165" spans="1:41" x14ac:dyDescent="0.35">
      <c r="A1165" s="2">
        <v>39006</v>
      </c>
      <c r="B1165" t="s">
        <v>167</v>
      </c>
      <c r="C1165">
        <v>3</v>
      </c>
      <c r="D1165" t="s">
        <v>35</v>
      </c>
      <c r="E1165" t="s">
        <v>49</v>
      </c>
      <c r="F1165">
        <v>17</v>
      </c>
      <c r="G1165">
        <v>19</v>
      </c>
      <c r="H1165">
        <v>1</v>
      </c>
      <c r="I1165">
        <v>15</v>
      </c>
      <c r="K1165" t="s">
        <v>37</v>
      </c>
      <c r="L1165" t="s">
        <v>175</v>
      </c>
      <c r="M1165" s="1" t="s">
        <v>530</v>
      </c>
      <c r="N1165">
        <v>0.98</v>
      </c>
      <c r="O1165" s="3">
        <v>3.3000000000000002E-2</v>
      </c>
      <c r="P1165" s="3">
        <v>3.3000000000000002E-2</v>
      </c>
      <c r="Q1165" s="3">
        <v>0.54400000000000004</v>
      </c>
      <c r="R1165" s="3">
        <v>0.71399999999999997</v>
      </c>
      <c r="S1165" s="3">
        <v>0.51200000000000001</v>
      </c>
      <c r="T1165" s="1" t="s">
        <v>186</v>
      </c>
      <c r="U1165" s="5">
        <f t="shared" si="222"/>
        <v>4</v>
      </c>
      <c r="V1165" s="5">
        <f t="shared" si="223"/>
        <v>7</v>
      </c>
      <c r="W1165" s="5">
        <f t="shared" si="218"/>
        <v>4</v>
      </c>
      <c r="X1165" s="5">
        <f t="shared" si="219"/>
        <v>7</v>
      </c>
      <c r="Y1165" s="3">
        <v>0.5</v>
      </c>
      <c r="Z1165" s="3">
        <v>0.372</v>
      </c>
      <c r="AA1165" s="3">
        <v>5.8000000000000003E-2</v>
      </c>
      <c r="AB1165" s="3">
        <v>0.308</v>
      </c>
      <c r="AC1165" s="3">
        <v>0.42599999999999999</v>
      </c>
      <c r="AD1165" s="1" t="s">
        <v>222</v>
      </c>
      <c r="AE1165" s="5">
        <f t="shared" si="220"/>
        <v>3</v>
      </c>
      <c r="AF1165" s="5">
        <f t="shared" si="221"/>
        <v>6</v>
      </c>
      <c r="AG1165">
        <v>176</v>
      </c>
      <c r="AH1165">
        <v>3</v>
      </c>
      <c r="AI1165">
        <v>3</v>
      </c>
      <c r="AJ1165">
        <v>90</v>
      </c>
      <c r="AK1165">
        <f t="shared" si="224"/>
        <v>86</v>
      </c>
      <c r="AL1165">
        <v>49</v>
      </c>
      <c r="AM1165">
        <v>41</v>
      </c>
      <c r="AN1165">
        <v>5</v>
      </c>
      <c r="AO1165" s="1" t="s">
        <v>400</v>
      </c>
    </row>
    <row r="1166" spans="1:41" x14ac:dyDescent="0.35">
      <c r="A1166" s="2">
        <v>39006</v>
      </c>
      <c r="B1166" t="s">
        <v>167</v>
      </c>
      <c r="C1166">
        <v>3</v>
      </c>
      <c r="D1166" t="s">
        <v>35</v>
      </c>
      <c r="E1166" t="s">
        <v>54</v>
      </c>
      <c r="F1166">
        <v>17</v>
      </c>
      <c r="G1166">
        <v>27</v>
      </c>
      <c r="H1166">
        <v>1</v>
      </c>
      <c r="I1166">
        <v>15</v>
      </c>
      <c r="K1166" t="s">
        <v>37</v>
      </c>
      <c r="L1166" t="s">
        <v>578</v>
      </c>
      <c r="M1166" s="1" t="s">
        <v>1352</v>
      </c>
      <c r="N1166">
        <v>1.25</v>
      </c>
      <c r="O1166" s="3">
        <v>0.125</v>
      </c>
      <c r="P1166" s="3">
        <v>4.2000000000000003E-2</v>
      </c>
      <c r="Q1166" s="3">
        <v>0.65300000000000002</v>
      </c>
      <c r="R1166" s="3">
        <v>0.80900000000000005</v>
      </c>
      <c r="S1166" s="3">
        <v>0.52</v>
      </c>
      <c r="T1166" s="1" t="s">
        <v>222</v>
      </c>
      <c r="U1166" s="5">
        <f t="shared" si="222"/>
        <v>3</v>
      </c>
      <c r="V1166" s="5">
        <f t="shared" si="223"/>
        <v>6</v>
      </c>
      <c r="W1166" s="5">
        <f t="shared" si="218"/>
        <v>3</v>
      </c>
      <c r="X1166" s="5">
        <f t="shared" si="219"/>
        <v>6</v>
      </c>
      <c r="Y1166" s="3">
        <v>0.52600000000000002</v>
      </c>
      <c r="Z1166" s="3">
        <v>0.36599999999999999</v>
      </c>
      <c r="AA1166" s="3">
        <v>6.0999999999999999E-2</v>
      </c>
      <c r="AB1166" s="3">
        <v>0.27500000000000002</v>
      </c>
      <c r="AC1166" s="3">
        <v>0.51600000000000001</v>
      </c>
      <c r="AD1166" s="1" t="s">
        <v>71</v>
      </c>
      <c r="AE1166" s="5">
        <f t="shared" si="220"/>
        <v>3</v>
      </c>
      <c r="AF1166" s="5">
        <f t="shared" si="221"/>
        <v>5</v>
      </c>
      <c r="AG1166">
        <v>154</v>
      </c>
      <c r="AH1166">
        <v>9</v>
      </c>
      <c r="AI1166">
        <v>3</v>
      </c>
      <c r="AJ1166">
        <v>72</v>
      </c>
      <c r="AK1166">
        <f t="shared" si="224"/>
        <v>82</v>
      </c>
      <c r="AL1166">
        <v>47</v>
      </c>
      <c r="AM1166">
        <v>25</v>
      </c>
      <c r="AN1166">
        <v>5</v>
      </c>
      <c r="AO1166" s="1" t="s">
        <v>208</v>
      </c>
    </row>
    <row r="1167" spans="1:41" x14ac:dyDescent="0.35">
      <c r="A1167" s="2">
        <v>38999</v>
      </c>
      <c r="B1167" t="s">
        <v>370</v>
      </c>
      <c r="C1167">
        <v>3</v>
      </c>
      <c r="D1167" t="s">
        <v>35</v>
      </c>
      <c r="E1167" t="s">
        <v>49</v>
      </c>
      <c r="F1167">
        <v>16</v>
      </c>
      <c r="G1167">
        <v>44</v>
      </c>
      <c r="H1167">
        <v>0</v>
      </c>
      <c r="I1167">
        <v>8</v>
      </c>
      <c r="K1167" t="s">
        <v>160</v>
      </c>
      <c r="L1167" t="s">
        <v>37</v>
      </c>
      <c r="M1167" s="1" t="s">
        <v>209</v>
      </c>
      <c r="N1167">
        <v>0.59</v>
      </c>
      <c r="O1167" s="3">
        <v>2.1999999999999999E-2</v>
      </c>
      <c r="P1167" s="3">
        <v>4.3999999999999997E-2</v>
      </c>
      <c r="Q1167" s="3">
        <v>0.57799999999999996</v>
      </c>
      <c r="R1167" s="3">
        <v>0.65400000000000003</v>
      </c>
      <c r="S1167" s="3">
        <v>0.42099999999999999</v>
      </c>
      <c r="T1167" s="1" t="s">
        <v>367</v>
      </c>
      <c r="U1167" s="5">
        <f t="shared" si="222"/>
        <v>0</v>
      </c>
      <c r="V1167" s="5">
        <f t="shared" si="223"/>
        <v>3</v>
      </c>
      <c r="W1167" s="5">
        <f t="shared" si="218"/>
        <v>0</v>
      </c>
      <c r="X1167" s="5">
        <f t="shared" si="219"/>
        <v>3</v>
      </c>
      <c r="Y1167" s="3">
        <v>0.4</v>
      </c>
      <c r="Z1167" s="3">
        <v>0.26</v>
      </c>
      <c r="AA1167" s="3">
        <v>0.14000000000000001</v>
      </c>
      <c r="AB1167" s="3">
        <v>0.17899999999999999</v>
      </c>
      <c r="AC1167" s="3">
        <v>0.36399999999999999</v>
      </c>
      <c r="AD1167" s="1" t="s">
        <v>40</v>
      </c>
      <c r="AE1167" s="5">
        <f t="shared" si="220"/>
        <v>0</v>
      </c>
      <c r="AF1167" s="5">
        <f t="shared" si="221"/>
        <v>2</v>
      </c>
      <c r="AG1167">
        <v>95</v>
      </c>
      <c r="AH1167">
        <v>1</v>
      </c>
      <c r="AI1167">
        <v>2</v>
      </c>
      <c r="AJ1167">
        <v>45</v>
      </c>
      <c r="AK1167">
        <f t="shared" si="224"/>
        <v>50</v>
      </c>
      <c r="AL1167">
        <v>26</v>
      </c>
      <c r="AM1167">
        <v>19</v>
      </c>
      <c r="AN1167">
        <v>7</v>
      </c>
      <c r="AO1167" s="1" t="s">
        <v>424</v>
      </c>
    </row>
    <row r="1168" spans="1:41" x14ac:dyDescent="0.35">
      <c r="A1168" s="2">
        <v>38999</v>
      </c>
      <c r="B1168" t="s">
        <v>370</v>
      </c>
      <c r="C1168">
        <v>3</v>
      </c>
      <c r="D1168" t="s">
        <v>35</v>
      </c>
      <c r="E1168" t="s">
        <v>54</v>
      </c>
      <c r="F1168">
        <v>16</v>
      </c>
      <c r="G1168">
        <v>146</v>
      </c>
      <c r="H1168">
        <v>1</v>
      </c>
      <c r="I1168">
        <v>8</v>
      </c>
      <c r="J1168" t="s">
        <v>90</v>
      </c>
      <c r="K1168" t="s">
        <v>37</v>
      </c>
      <c r="L1168" t="s">
        <v>1284</v>
      </c>
      <c r="M1168" s="1" t="s">
        <v>62</v>
      </c>
      <c r="N1168">
        <v>1.24</v>
      </c>
      <c r="O1168" s="3">
        <v>0.26200000000000001</v>
      </c>
      <c r="P1168" s="3">
        <v>3.3000000000000002E-2</v>
      </c>
      <c r="Q1168" s="3">
        <v>0.60699999999999998</v>
      </c>
      <c r="R1168" s="3">
        <v>0.91900000000000004</v>
      </c>
      <c r="S1168" s="3">
        <v>0.41699999999999998</v>
      </c>
      <c r="T1168" s="1" t="s">
        <v>179</v>
      </c>
      <c r="U1168" s="5">
        <f t="shared" si="222"/>
        <v>3</v>
      </c>
      <c r="V1168" s="5">
        <f t="shared" si="223"/>
        <v>3</v>
      </c>
      <c r="W1168" s="5">
        <f t="shared" si="218"/>
        <v>3</v>
      </c>
      <c r="X1168" s="5">
        <f t="shared" si="219"/>
        <v>3</v>
      </c>
      <c r="Y1168" s="3">
        <v>0.55500000000000005</v>
      </c>
      <c r="Z1168" s="3">
        <v>0.34699999999999998</v>
      </c>
      <c r="AA1168" s="3">
        <v>4.1000000000000002E-2</v>
      </c>
      <c r="AB1168" s="3">
        <v>0.16</v>
      </c>
      <c r="AC1168" s="3">
        <v>0.54200000000000004</v>
      </c>
      <c r="AD1168" s="1" t="s">
        <v>88</v>
      </c>
      <c r="AE1168" s="5">
        <f t="shared" si="220"/>
        <v>2</v>
      </c>
      <c r="AF1168" s="5">
        <f t="shared" si="221"/>
        <v>3</v>
      </c>
      <c r="AG1168">
        <v>110</v>
      </c>
      <c r="AH1168">
        <v>16</v>
      </c>
      <c r="AI1168">
        <v>2</v>
      </c>
      <c r="AJ1168">
        <v>61</v>
      </c>
      <c r="AK1168">
        <f t="shared" si="224"/>
        <v>49</v>
      </c>
      <c r="AL1168">
        <v>37</v>
      </c>
      <c r="AM1168">
        <v>24</v>
      </c>
      <c r="AN1168">
        <v>2</v>
      </c>
      <c r="AO1168" s="1" t="s">
        <v>235</v>
      </c>
    </row>
    <row r="1169" spans="1:41" x14ac:dyDescent="0.35">
      <c r="A1169" s="2">
        <v>38992</v>
      </c>
      <c r="B1169" t="s">
        <v>1353</v>
      </c>
      <c r="C1169">
        <v>3</v>
      </c>
      <c r="D1169" t="s">
        <v>35</v>
      </c>
      <c r="E1169" t="s">
        <v>61</v>
      </c>
      <c r="F1169">
        <v>22</v>
      </c>
      <c r="G1169">
        <v>48</v>
      </c>
      <c r="H1169">
        <v>1</v>
      </c>
      <c r="I1169">
        <v>3</v>
      </c>
      <c r="K1169" t="s">
        <v>37</v>
      </c>
      <c r="L1169" t="s">
        <v>979</v>
      </c>
      <c r="M1169" s="1" t="s">
        <v>901</v>
      </c>
      <c r="N1169">
        <v>1.23</v>
      </c>
      <c r="O1169" s="3">
        <v>0.114</v>
      </c>
      <c r="P1169" s="3">
        <v>1.0999999999999999E-2</v>
      </c>
      <c r="Q1169" s="3">
        <v>0.65900000000000003</v>
      </c>
      <c r="R1169" s="3">
        <v>0.70699999999999996</v>
      </c>
      <c r="S1169" s="3">
        <v>0.53300000000000003</v>
      </c>
      <c r="T1169" s="1" t="s">
        <v>387</v>
      </c>
      <c r="U1169" s="5">
        <f t="shared" si="222"/>
        <v>7</v>
      </c>
      <c r="V1169" s="5">
        <f t="shared" si="223"/>
        <v>9</v>
      </c>
      <c r="W1169" s="5">
        <f t="shared" si="218"/>
        <v>7</v>
      </c>
      <c r="X1169" s="5">
        <f t="shared" si="219"/>
        <v>9</v>
      </c>
      <c r="Y1169" s="3">
        <v>0.53900000000000003</v>
      </c>
      <c r="Z1169" s="3">
        <v>0.433</v>
      </c>
      <c r="AA1169" s="3">
        <v>2.1999999999999999E-2</v>
      </c>
      <c r="AB1169" s="3">
        <v>0.311</v>
      </c>
      <c r="AC1169" s="3">
        <v>0.55600000000000005</v>
      </c>
      <c r="AD1169" s="1" t="s">
        <v>200</v>
      </c>
      <c r="AE1169" s="5">
        <f t="shared" si="220"/>
        <v>4</v>
      </c>
      <c r="AF1169" s="5">
        <f t="shared" si="221"/>
        <v>11</v>
      </c>
      <c r="AG1169">
        <v>178</v>
      </c>
      <c r="AH1169">
        <v>10</v>
      </c>
      <c r="AI1169">
        <v>1</v>
      </c>
      <c r="AJ1169">
        <v>88</v>
      </c>
      <c r="AK1169">
        <f t="shared" si="224"/>
        <v>90</v>
      </c>
      <c r="AL1169">
        <v>58</v>
      </c>
      <c r="AM1169">
        <v>30</v>
      </c>
      <c r="AN1169">
        <v>2</v>
      </c>
      <c r="AO1169" s="1" t="s">
        <v>644</v>
      </c>
    </row>
    <row r="1170" spans="1:41" x14ac:dyDescent="0.35">
      <c r="A1170" s="2">
        <v>38992</v>
      </c>
      <c r="B1170" t="s">
        <v>1353</v>
      </c>
      <c r="C1170">
        <v>3</v>
      </c>
      <c r="D1170" t="s">
        <v>35</v>
      </c>
      <c r="E1170" t="s">
        <v>36</v>
      </c>
      <c r="F1170">
        <v>22</v>
      </c>
      <c r="G1170">
        <v>35</v>
      </c>
      <c r="H1170">
        <v>1</v>
      </c>
      <c r="I1170">
        <v>3</v>
      </c>
      <c r="K1170" t="s">
        <v>37</v>
      </c>
      <c r="L1170" t="s">
        <v>1354</v>
      </c>
      <c r="M1170" s="1" t="s">
        <v>1355</v>
      </c>
      <c r="N1170">
        <v>1.0900000000000001</v>
      </c>
      <c r="O1170" s="3">
        <v>5.3999999999999999E-2</v>
      </c>
      <c r="P1170" s="3">
        <v>1.7999999999999999E-2</v>
      </c>
      <c r="Q1170" s="3">
        <v>0.622</v>
      </c>
      <c r="R1170" s="3">
        <v>0.72499999999999998</v>
      </c>
      <c r="S1170" s="3">
        <v>0.52400000000000002</v>
      </c>
      <c r="T1170" s="1" t="s">
        <v>250</v>
      </c>
      <c r="U1170" s="5">
        <f t="shared" si="222"/>
        <v>6</v>
      </c>
      <c r="V1170" s="5">
        <f t="shared" si="223"/>
        <v>9</v>
      </c>
      <c r="W1170" s="5">
        <f t="shared" si="218"/>
        <v>6</v>
      </c>
      <c r="X1170" s="5">
        <f t="shared" si="219"/>
        <v>9</v>
      </c>
      <c r="Y1170" s="3">
        <v>0.51800000000000002</v>
      </c>
      <c r="Z1170" s="3">
        <v>0.38300000000000001</v>
      </c>
      <c r="AA1170" s="3">
        <v>9.2999999999999999E-2</v>
      </c>
      <c r="AB1170" s="3">
        <v>0.28100000000000003</v>
      </c>
      <c r="AC1170" s="3">
        <v>0.5</v>
      </c>
      <c r="AD1170" s="1" t="s">
        <v>154</v>
      </c>
      <c r="AE1170" s="5">
        <f t="shared" si="220"/>
        <v>4</v>
      </c>
      <c r="AF1170" s="5">
        <f t="shared" si="221"/>
        <v>9</v>
      </c>
      <c r="AG1170">
        <v>218</v>
      </c>
      <c r="AH1170">
        <v>6</v>
      </c>
      <c r="AI1170">
        <v>2</v>
      </c>
      <c r="AJ1170">
        <v>111</v>
      </c>
      <c r="AK1170">
        <f t="shared" si="224"/>
        <v>107</v>
      </c>
      <c r="AL1170">
        <v>69</v>
      </c>
      <c r="AM1170">
        <v>42</v>
      </c>
      <c r="AN1170">
        <v>10</v>
      </c>
      <c r="AO1170" s="1" t="s">
        <v>640</v>
      </c>
    </row>
    <row r="1171" spans="1:41" x14ac:dyDescent="0.35">
      <c r="A1171" s="2">
        <v>38992</v>
      </c>
      <c r="B1171" t="s">
        <v>1353</v>
      </c>
      <c r="C1171">
        <v>3</v>
      </c>
      <c r="D1171" t="s">
        <v>35</v>
      </c>
      <c r="E1171" t="s">
        <v>43</v>
      </c>
      <c r="F1171">
        <v>22</v>
      </c>
      <c r="G1171">
        <v>265</v>
      </c>
      <c r="H1171">
        <v>1</v>
      </c>
      <c r="I1171">
        <v>3</v>
      </c>
      <c r="J1171" t="s">
        <v>203</v>
      </c>
      <c r="K1171" t="s">
        <v>37</v>
      </c>
      <c r="L1171" t="s">
        <v>1356</v>
      </c>
      <c r="M1171" s="1" t="s">
        <v>51</v>
      </c>
      <c r="N1171">
        <v>1.88</v>
      </c>
      <c r="O1171" s="3">
        <v>0.191</v>
      </c>
      <c r="P1171" s="3">
        <v>2.1000000000000001E-2</v>
      </c>
      <c r="Q1171" s="3">
        <v>0.55300000000000005</v>
      </c>
      <c r="R1171" s="3">
        <v>0.84599999999999997</v>
      </c>
      <c r="S1171" s="3">
        <v>0.61899999999999999</v>
      </c>
      <c r="T1171" s="1" t="s">
        <v>46</v>
      </c>
      <c r="U1171" s="5">
        <f t="shared" si="222"/>
        <v>0</v>
      </c>
      <c r="V1171" s="5">
        <f t="shared" si="223"/>
        <v>1</v>
      </c>
      <c r="W1171" s="5">
        <f t="shared" si="218"/>
        <v>0</v>
      </c>
      <c r="X1171" s="5">
        <f t="shared" si="219"/>
        <v>1</v>
      </c>
      <c r="Y1171" s="3">
        <v>0.60799999999999998</v>
      </c>
      <c r="Z1171" s="3">
        <v>0.48</v>
      </c>
      <c r="AA1171" s="3">
        <v>0.02</v>
      </c>
      <c r="AB1171" s="3">
        <v>0.44</v>
      </c>
      <c r="AC1171" s="3">
        <v>0.52</v>
      </c>
      <c r="AD1171" s="1" t="s">
        <v>136</v>
      </c>
      <c r="AE1171" s="5">
        <f t="shared" si="220"/>
        <v>4</v>
      </c>
      <c r="AF1171" s="5">
        <f t="shared" si="221"/>
        <v>6</v>
      </c>
      <c r="AG1171">
        <v>97</v>
      </c>
      <c r="AH1171">
        <v>9</v>
      </c>
      <c r="AI1171">
        <v>1</v>
      </c>
      <c r="AJ1171">
        <v>47</v>
      </c>
      <c r="AK1171">
        <f t="shared" si="224"/>
        <v>50</v>
      </c>
      <c r="AL1171">
        <v>26</v>
      </c>
      <c r="AM1171">
        <v>21</v>
      </c>
      <c r="AN1171">
        <v>1</v>
      </c>
      <c r="AO1171" s="1" t="s">
        <v>429</v>
      </c>
    </row>
    <row r="1172" spans="1:41" x14ac:dyDescent="0.35">
      <c r="A1172" s="2">
        <v>38992</v>
      </c>
      <c r="B1172" t="s">
        <v>1353</v>
      </c>
      <c r="C1172">
        <v>3</v>
      </c>
      <c r="D1172" t="s">
        <v>35</v>
      </c>
      <c r="E1172" t="s">
        <v>49</v>
      </c>
      <c r="F1172">
        <v>22</v>
      </c>
      <c r="G1172">
        <v>66</v>
      </c>
      <c r="H1172">
        <v>1</v>
      </c>
      <c r="I1172">
        <v>3</v>
      </c>
      <c r="K1172" t="s">
        <v>37</v>
      </c>
      <c r="L1172" t="s">
        <v>1326</v>
      </c>
      <c r="M1172" s="1" t="s">
        <v>45</v>
      </c>
      <c r="N1172">
        <v>1.83</v>
      </c>
      <c r="O1172" s="3">
        <v>0.16300000000000001</v>
      </c>
      <c r="P1172" s="3">
        <v>0.02</v>
      </c>
      <c r="Q1172" s="3">
        <v>0.65300000000000002</v>
      </c>
      <c r="R1172" s="3">
        <v>0.78100000000000003</v>
      </c>
      <c r="S1172" s="3">
        <v>0.58799999999999997</v>
      </c>
      <c r="T1172" s="1" t="s">
        <v>75</v>
      </c>
      <c r="U1172" s="5">
        <f t="shared" si="222"/>
        <v>2</v>
      </c>
      <c r="V1172" s="5">
        <f t="shared" si="223"/>
        <v>2</v>
      </c>
      <c r="W1172" s="5">
        <f t="shared" si="218"/>
        <v>2</v>
      </c>
      <c r="X1172" s="5">
        <f t="shared" si="219"/>
        <v>2</v>
      </c>
      <c r="Y1172" s="3">
        <v>0.621</v>
      </c>
      <c r="Z1172" s="3">
        <v>0.52200000000000002</v>
      </c>
      <c r="AA1172" s="3">
        <v>8.6999999999999994E-2</v>
      </c>
      <c r="AB1172" s="3">
        <v>0.33300000000000002</v>
      </c>
      <c r="AC1172" s="3">
        <v>0.68</v>
      </c>
      <c r="AD1172" s="1" t="s">
        <v>52</v>
      </c>
      <c r="AE1172" s="5">
        <f t="shared" si="220"/>
        <v>4</v>
      </c>
      <c r="AF1172" s="5">
        <f t="shared" si="221"/>
        <v>8</v>
      </c>
      <c r="AG1172">
        <v>95</v>
      </c>
      <c r="AH1172">
        <v>8</v>
      </c>
      <c r="AI1172">
        <v>1</v>
      </c>
      <c r="AJ1172">
        <v>49</v>
      </c>
      <c r="AK1172">
        <f t="shared" si="224"/>
        <v>46</v>
      </c>
      <c r="AL1172">
        <v>32</v>
      </c>
      <c r="AM1172">
        <v>17</v>
      </c>
      <c r="AN1172">
        <v>4</v>
      </c>
      <c r="AO1172" s="1" t="s">
        <v>411</v>
      </c>
    </row>
    <row r="1173" spans="1:41" x14ac:dyDescent="0.35">
      <c r="A1173" s="2">
        <v>38992</v>
      </c>
      <c r="B1173" t="s">
        <v>1353</v>
      </c>
      <c r="C1173">
        <v>3</v>
      </c>
      <c r="D1173" t="s">
        <v>35</v>
      </c>
      <c r="E1173" t="s">
        <v>54</v>
      </c>
      <c r="F1173">
        <v>22</v>
      </c>
      <c r="G1173">
        <v>67</v>
      </c>
      <c r="H1173">
        <v>1</v>
      </c>
      <c r="I1173">
        <v>3</v>
      </c>
      <c r="K1173" t="s">
        <v>37</v>
      </c>
      <c r="L1173" t="s">
        <v>1033</v>
      </c>
      <c r="M1173" s="1" t="s">
        <v>771</v>
      </c>
      <c r="N1173">
        <v>1.65</v>
      </c>
      <c r="O1173" s="3">
        <v>7.6999999999999999E-2</v>
      </c>
      <c r="P1173" s="3">
        <v>1.9E-2</v>
      </c>
      <c r="Q1173" s="3">
        <v>0.51900000000000002</v>
      </c>
      <c r="R1173" s="3">
        <v>0.77800000000000002</v>
      </c>
      <c r="S1173" s="3">
        <v>0.68</v>
      </c>
      <c r="T1173" s="1" t="s">
        <v>75</v>
      </c>
      <c r="U1173" s="5">
        <f t="shared" si="222"/>
        <v>2</v>
      </c>
      <c r="V1173" s="5">
        <f t="shared" si="223"/>
        <v>2</v>
      </c>
      <c r="W1173" s="5">
        <f t="shared" si="218"/>
        <v>2</v>
      </c>
      <c r="X1173" s="5">
        <f t="shared" si="219"/>
        <v>2</v>
      </c>
      <c r="Y1173" s="3">
        <v>0.59799999999999998</v>
      </c>
      <c r="Z1173" s="3">
        <v>0.44400000000000001</v>
      </c>
      <c r="AA1173" s="3">
        <v>8.8999999999999996E-2</v>
      </c>
      <c r="AB1173" s="3">
        <v>0.28000000000000003</v>
      </c>
      <c r="AC1173" s="3">
        <v>0.65</v>
      </c>
      <c r="AD1173" s="1" t="s">
        <v>222</v>
      </c>
      <c r="AE1173" s="5">
        <f t="shared" si="220"/>
        <v>3</v>
      </c>
      <c r="AF1173" s="5">
        <f t="shared" si="221"/>
        <v>6</v>
      </c>
      <c r="AG1173">
        <v>97</v>
      </c>
      <c r="AH1173">
        <v>4</v>
      </c>
      <c r="AI1173">
        <v>1</v>
      </c>
      <c r="AJ1173">
        <v>52</v>
      </c>
      <c r="AK1173">
        <f t="shared" si="224"/>
        <v>45</v>
      </c>
      <c r="AL1173">
        <v>27</v>
      </c>
      <c r="AM1173">
        <v>25</v>
      </c>
      <c r="AN1173">
        <v>4</v>
      </c>
      <c r="AO1173" s="1" t="s">
        <v>843</v>
      </c>
    </row>
    <row r="1174" spans="1:41" x14ac:dyDescent="0.35">
      <c r="A1174" s="2">
        <v>38982</v>
      </c>
      <c r="B1174" t="s">
        <v>1357</v>
      </c>
      <c r="C1174">
        <v>3</v>
      </c>
      <c r="D1174" t="s">
        <v>35</v>
      </c>
      <c r="E1174" t="s">
        <v>98</v>
      </c>
      <c r="F1174">
        <v>21</v>
      </c>
      <c r="G1174">
        <v>44</v>
      </c>
      <c r="H1174">
        <v>1</v>
      </c>
      <c r="K1174" t="s">
        <v>37</v>
      </c>
      <c r="L1174" t="s">
        <v>160</v>
      </c>
      <c r="M1174" s="1" t="s">
        <v>1358</v>
      </c>
      <c r="U1174" s="5">
        <f t="shared" si="222"/>
        <v>0</v>
      </c>
      <c r="V1174" s="5">
        <f t="shared" si="223"/>
        <v>0</v>
      </c>
      <c r="AK1174">
        <f t="shared" si="224"/>
        <v>0</v>
      </c>
    </row>
    <row r="1175" spans="1:41" x14ac:dyDescent="0.35">
      <c r="A1175" s="2">
        <v>38982</v>
      </c>
      <c r="B1175" t="s">
        <v>1357</v>
      </c>
      <c r="C1175">
        <v>3</v>
      </c>
      <c r="D1175" t="s">
        <v>35</v>
      </c>
      <c r="E1175" t="s">
        <v>98</v>
      </c>
      <c r="F1175">
        <v>21</v>
      </c>
      <c r="G1175">
        <v>1</v>
      </c>
      <c r="H1175">
        <v>0</v>
      </c>
      <c r="K1175" t="s">
        <v>435</v>
      </c>
      <c r="L1175" t="s">
        <v>37</v>
      </c>
      <c r="M1175" s="1" t="s">
        <v>498</v>
      </c>
      <c r="U1175" s="5">
        <f t="shared" si="222"/>
        <v>0</v>
      </c>
      <c r="V1175" s="5">
        <f t="shared" si="223"/>
        <v>0</v>
      </c>
      <c r="AK1175">
        <f t="shared" si="224"/>
        <v>0</v>
      </c>
    </row>
    <row r="1176" spans="1:41" x14ac:dyDescent="0.35">
      <c r="A1176" s="2">
        <v>38957</v>
      </c>
      <c r="B1176" t="s">
        <v>245</v>
      </c>
      <c r="C1176">
        <v>5</v>
      </c>
      <c r="D1176" t="s">
        <v>35</v>
      </c>
      <c r="E1176" t="s">
        <v>54</v>
      </c>
      <c r="F1176">
        <v>23</v>
      </c>
      <c r="G1176">
        <v>17</v>
      </c>
      <c r="H1176">
        <v>0</v>
      </c>
      <c r="I1176">
        <v>20</v>
      </c>
      <c r="J1176">
        <v>15</v>
      </c>
      <c r="K1176" t="s">
        <v>997</v>
      </c>
      <c r="L1176" t="s">
        <v>37</v>
      </c>
      <c r="M1176" s="1" t="s">
        <v>358</v>
      </c>
      <c r="N1176">
        <v>0.54</v>
      </c>
      <c r="O1176" s="3">
        <v>3.5999999999999997E-2</v>
      </c>
      <c r="P1176" s="3">
        <v>8.4000000000000005E-2</v>
      </c>
      <c r="Q1176" s="3">
        <v>0.67500000000000004</v>
      </c>
      <c r="R1176" s="3">
        <v>0.57099999999999995</v>
      </c>
      <c r="S1176" s="3">
        <v>0.37</v>
      </c>
      <c r="T1176" s="1" t="s">
        <v>47</v>
      </c>
      <c r="U1176" s="5">
        <f t="shared" si="222"/>
        <v>5</v>
      </c>
      <c r="V1176" s="5">
        <f t="shared" si="223"/>
        <v>11</v>
      </c>
      <c r="W1176" s="5">
        <f t="shared" ref="W1176:W1205" si="225">_xlfn.NUMBERVALUE(LEFT(T1176, FIND( "/", T1176) - 1))</f>
        <v>5</v>
      </c>
      <c r="X1176" s="5">
        <f t="shared" ref="X1176:X1205" si="226">_xlfn.NUMBERVALUE(RIGHT(T1176, LEN(T1176) - FIND( "/", T1176)))</f>
        <v>11</v>
      </c>
      <c r="Y1176" s="3">
        <v>0.39600000000000002</v>
      </c>
      <c r="Z1176" s="3">
        <v>0.26800000000000002</v>
      </c>
      <c r="AA1176" s="3">
        <v>0.14099999999999999</v>
      </c>
      <c r="AB1176" s="3">
        <v>0.216</v>
      </c>
      <c r="AC1176" s="3">
        <v>0.32400000000000001</v>
      </c>
      <c r="AD1176" s="1" t="s">
        <v>1214</v>
      </c>
      <c r="AE1176" s="5">
        <f t="shared" ref="AE1176:AE1205" si="227">_xlfn.NUMBERVALUE(LEFT(AD1176, FIND( "/", AD1176) - 1))</f>
        <v>0</v>
      </c>
      <c r="AF1176" s="5">
        <f t="shared" ref="AF1176:AF1205" si="228">_xlfn.NUMBERVALUE(RIGHT(AD1176, LEN(AD1176) - FIND( "/", AD1176)))</f>
        <v>5</v>
      </c>
      <c r="AG1176">
        <v>154</v>
      </c>
      <c r="AH1176">
        <v>3</v>
      </c>
      <c r="AI1176">
        <v>7</v>
      </c>
      <c r="AJ1176">
        <v>83</v>
      </c>
      <c r="AK1176">
        <f t="shared" si="224"/>
        <v>71</v>
      </c>
      <c r="AL1176">
        <v>56</v>
      </c>
      <c r="AM1176">
        <v>27</v>
      </c>
      <c r="AN1176">
        <v>10</v>
      </c>
      <c r="AO1176" s="1" t="s">
        <v>474</v>
      </c>
    </row>
    <row r="1177" spans="1:41" x14ac:dyDescent="0.35">
      <c r="A1177" s="2">
        <v>38957</v>
      </c>
      <c r="B1177" t="s">
        <v>245</v>
      </c>
      <c r="C1177">
        <v>5</v>
      </c>
      <c r="D1177" t="s">
        <v>35</v>
      </c>
      <c r="E1177" t="s">
        <v>128</v>
      </c>
      <c r="F1177">
        <v>23</v>
      </c>
      <c r="G1177">
        <v>60</v>
      </c>
      <c r="H1177">
        <v>1</v>
      </c>
      <c r="I1177">
        <v>20</v>
      </c>
      <c r="K1177" t="s">
        <v>37</v>
      </c>
      <c r="L1177" t="s">
        <v>1064</v>
      </c>
      <c r="M1177" s="1" t="s">
        <v>1359</v>
      </c>
      <c r="N1177">
        <v>0.93</v>
      </c>
      <c r="O1177" s="3">
        <v>6.0999999999999999E-2</v>
      </c>
      <c r="P1177" s="3">
        <v>5.3999999999999999E-2</v>
      </c>
      <c r="Q1177" s="3">
        <v>0.622</v>
      </c>
      <c r="R1177" s="3">
        <v>0.77200000000000002</v>
      </c>
      <c r="S1177" s="3">
        <v>0.58899999999999997</v>
      </c>
      <c r="T1177" s="1" t="s">
        <v>569</v>
      </c>
      <c r="U1177" s="5">
        <f t="shared" si="222"/>
        <v>9</v>
      </c>
      <c r="V1177" s="5">
        <f t="shared" si="223"/>
        <v>10</v>
      </c>
      <c r="W1177" s="5">
        <f t="shared" si="225"/>
        <v>9</v>
      </c>
      <c r="X1177" s="5">
        <f t="shared" si="226"/>
        <v>10</v>
      </c>
      <c r="Y1177" s="3">
        <v>0.49299999999999999</v>
      </c>
      <c r="Z1177" s="3">
        <v>0.27800000000000002</v>
      </c>
      <c r="AA1177" s="3">
        <v>0.14599999999999999</v>
      </c>
      <c r="AB1177" s="3">
        <v>0.18099999999999999</v>
      </c>
      <c r="AC1177" s="3">
        <v>0.375</v>
      </c>
      <c r="AD1177" s="1" t="s">
        <v>796</v>
      </c>
      <c r="AE1177" s="5">
        <f t="shared" si="227"/>
        <v>1</v>
      </c>
      <c r="AF1177" s="5">
        <f t="shared" si="228"/>
        <v>7</v>
      </c>
      <c r="AG1177">
        <v>292</v>
      </c>
      <c r="AH1177">
        <v>9</v>
      </c>
      <c r="AI1177">
        <v>8</v>
      </c>
      <c r="AJ1177">
        <v>148</v>
      </c>
      <c r="AK1177">
        <f t="shared" si="224"/>
        <v>144</v>
      </c>
      <c r="AL1177">
        <v>92</v>
      </c>
      <c r="AM1177">
        <v>56</v>
      </c>
      <c r="AN1177">
        <v>21</v>
      </c>
      <c r="AO1177" s="1" t="s">
        <v>869</v>
      </c>
    </row>
    <row r="1178" spans="1:41" x14ac:dyDescent="0.35">
      <c r="A1178" s="2">
        <v>38957</v>
      </c>
      <c r="B1178" t="s">
        <v>245</v>
      </c>
      <c r="C1178">
        <v>5</v>
      </c>
      <c r="D1178" t="s">
        <v>35</v>
      </c>
      <c r="E1178" t="s">
        <v>133</v>
      </c>
      <c r="F1178">
        <v>23</v>
      </c>
      <c r="G1178">
        <v>577</v>
      </c>
      <c r="H1178">
        <v>1</v>
      </c>
      <c r="I1178">
        <v>20</v>
      </c>
      <c r="J1178" t="s">
        <v>174</v>
      </c>
      <c r="K1178" t="s">
        <v>37</v>
      </c>
      <c r="L1178" t="s">
        <v>641</v>
      </c>
      <c r="M1178" s="1" t="s">
        <v>1360</v>
      </c>
      <c r="N1178">
        <v>1.53</v>
      </c>
      <c r="O1178" s="3">
        <v>7.8E-2</v>
      </c>
      <c r="P1178" s="3">
        <v>3.9E-2</v>
      </c>
      <c r="Q1178" s="3">
        <v>0.68600000000000005</v>
      </c>
      <c r="R1178" s="3">
        <v>0.72899999999999998</v>
      </c>
      <c r="S1178" s="3">
        <v>0.56299999999999994</v>
      </c>
      <c r="T1178" s="1" t="s">
        <v>398</v>
      </c>
      <c r="U1178" s="5">
        <f t="shared" si="222"/>
        <v>7</v>
      </c>
      <c r="V1178" s="5">
        <f t="shared" si="223"/>
        <v>8</v>
      </c>
      <c r="W1178" s="5">
        <f t="shared" si="225"/>
        <v>7</v>
      </c>
      <c r="X1178" s="5">
        <f t="shared" si="226"/>
        <v>8</v>
      </c>
      <c r="Y1178" s="3">
        <v>0.59299999999999997</v>
      </c>
      <c r="Z1178" s="3">
        <v>0.49399999999999999</v>
      </c>
      <c r="AA1178" s="3">
        <v>4.5999999999999999E-2</v>
      </c>
      <c r="AB1178" s="3">
        <v>0.45500000000000002</v>
      </c>
      <c r="AC1178" s="3">
        <v>0.53500000000000003</v>
      </c>
      <c r="AD1178" s="1" t="s">
        <v>387</v>
      </c>
      <c r="AE1178" s="5">
        <f t="shared" si="227"/>
        <v>7</v>
      </c>
      <c r="AF1178" s="5">
        <f t="shared" si="228"/>
        <v>9</v>
      </c>
      <c r="AG1178">
        <v>189</v>
      </c>
      <c r="AH1178">
        <v>8</v>
      </c>
      <c r="AI1178">
        <v>4</v>
      </c>
      <c r="AJ1178">
        <v>102</v>
      </c>
      <c r="AK1178">
        <f t="shared" si="224"/>
        <v>87</v>
      </c>
      <c r="AL1178">
        <v>70</v>
      </c>
      <c r="AM1178">
        <v>32</v>
      </c>
      <c r="AN1178">
        <v>4</v>
      </c>
      <c r="AO1178" s="1" t="s">
        <v>294</v>
      </c>
    </row>
    <row r="1179" spans="1:41" x14ac:dyDescent="0.35">
      <c r="A1179" s="2">
        <v>38943</v>
      </c>
      <c r="B1179" t="s">
        <v>419</v>
      </c>
      <c r="C1179">
        <v>3</v>
      </c>
      <c r="D1179" t="s">
        <v>35</v>
      </c>
      <c r="E1179" t="s">
        <v>54</v>
      </c>
      <c r="F1179">
        <v>24</v>
      </c>
      <c r="G1179">
        <v>52</v>
      </c>
      <c r="H1179">
        <v>0</v>
      </c>
      <c r="K1179" t="s">
        <v>1137</v>
      </c>
      <c r="L1179" t="s">
        <v>37</v>
      </c>
      <c r="M1179" s="1" t="s">
        <v>537</v>
      </c>
      <c r="N1179">
        <v>0.8</v>
      </c>
      <c r="O1179" s="3">
        <v>0.105</v>
      </c>
      <c r="P1179" s="3">
        <v>5.2999999999999999E-2</v>
      </c>
      <c r="Q1179" s="3">
        <v>0.57899999999999996</v>
      </c>
      <c r="R1179" s="3">
        <v>0.63600000000000001</v>
      </c>
      <c r="S1179" s="3">
        <v>0.54200000000000004</v>
      </c>
      <c r="T1179" s="1" t="s">
        <v>112</v>
      </c>
      <c r="U1179" s="5">
        <f t="shared" si="222"/>
        <v>1</v>
      </c>
      <c r="V1179" s="5">
        <f t="shared" si="223"/>
        <v>4</v>
      </c>
      <c r="W1179" s="5">
        <f t="shared" si="225"/>
        <v>1</v>
      </c>
      <c r="X1179" s="5">
        <f t="shared" si="226"/>
        <v>4</v>
      </c>
      <c r="Y1179" s="3">
        <v>0.46</v>
      </c>
      <c r="Z1179" s="3">
        <v>0.32100000000000001</v>
      </c>
      <c r="AA1179" s="3">
        <v>5.3999999999999999E-2</v>
      </c>
      <c r="AB1179" s="3">
        <v>0.38700000000000001</v>
      </c>
      <c r="AC1179" s="3">
        <v>0.24</v>
      </c>
      <c r="AD1179" s="1" t="s">
        <v>84</v>
      </c>
      <c r="AE1179" s="5">
        <f t="shared" si="227"/>
        <v>1</v>
      </c>
      <c r="AF1179" s="5">
        <f t="shared" si="228"/>
        <v>1</v>
      </c>
      <c r="AG1179">
        <v>113</v>
      </c>
      <c r="AH1179">
        <v>6</v>
      </c>
      <c r="AI1179">
        <v>3</v>
      </c>
      <c r="AJ1179">
        <v>57</v>
      </c>
      <c r="AK1179">
        <f t="shared" si="224"/>
        <v>56</v>
      </c>
      <c r="AL1179">
        <v>33</v>
      </c>
      <c r="AM1179">
        <v>24</v>
      </c>
      <c r="AN1179">
        <v>3</v>
      </c>
      <c r="AO1179" s="1" t="s">
        <v>232</v>
      </c>
    </row>
    <row r="1180" spans="1:41" x14ac:dyDescent="0.35">
      <c r="A1180" s="2">
        <v>38943</v>
      </c>
      <c r="B1180" t="s">
        <v>419</v>
      </c>
      <c r="C1180">
        <v>3</v>
      </c>
      <c r="D1180" t="s">
        <v>35</v>
      </c>
      <c r="E1180" t="s">
        <v>128</v>
      </c>
      <c r="F1180">
        <v>24</v>
      </c>
      <c r="G1180">
        <v>15</v>
      </c>
      <c r="H1180">
        <v>1</v>
      </c>
      <c r="J1180">
        <v>12</v>
      </c>
      <c r="K1180" t="s">
        <v>37</v>
      </c>
      <c r="L1180" t="s">
        <v>800</v>
      </c>
      <c r="M1180" s="1" t="s">
        <v>461</v>
      </c>
      <c r="N1180">
        <v>1.0900000000000001</v>
      </c>
      <c r="O1180" s="3">
        <v>6.0999999999999999E-2</v>
      </c>
      <c r="P1180" s="3">
        <v>4.9000000000000002E-2</v>
      </c>
      <c r="Q1180" s="3">
        <v>0.53700000000000003</v>
      </c>
      <c r="R1180" s="3">
        <v>0.65900000000000003</v>
      </c>
      <c r="S1180" s="3">
        <v>0.65800000000000003</v>
      </c>
      <c r="T1180" s="1" t="s">
        <v>179</v>
      </c>
      <c r="U1180" s="5">
        <f t="shared" si="222"/>
        <v>3</v>
      </c>
      <c r="V1180" s="5">
        <f t="shared" si="223"/>
        <v>3</v>
      </c>
      <c r="W1180" s="5">
        <f t="shared" si="225"/>
        <v>3</v>
      </c>
      <c r="X1180" s="5">
        <f t="shared" si="226"/>
        <v>3</v>
      </c>
      <c r="Y1180" s="3">
        <v>0.51900000000000002</v>
      </c>
      <c r="Z1180" s="3">
        <v>0.372</v>
      </c>
      <c r="AA1180" s="3">
        <v>3.7999999999999999E-2</v>
      </c>
      <c r="AB1180" s="3">
        <v>0.27500000000000002</v>
      </c>
      <c r="AC1180" s="3">
        <v>0.55600000000000005</v>
      </c>
      <c r="AD1180" s="1" t="s">
        <v>70</v>
      </c>
      <c r="AE1180" s="5">
        <f t="shared" si="227"/>
        <v>1</v>
      </c>
      <c r="AF1180" s="5">
        <f t="shared" si="228"/>
        <v>2</v>
      </c>
      <c r="AG1180">
        <v>160</v>
      </c>
      <c r="AH1180">
        <v>5</v>
      </c>
      <c r="AI1180">
        <v>4</v>
      </c>
      <c r="AJ1180">
        <v>82</v>
      </c>
      <c r="AK1180">
        <f t="shared" si="224"/>
        <v>78</v>
      </c>
      <c r="AL1180">
        <v>44</v>
      </c>
      <c r="AM1180">
        <v>38</v>
      </c>
      <c r="AN1180">
        <v>3</v>
      </c>
      <c r="AO1180" s="1" t="s">
        <v>155</v>
      </c>
    </row>
    <row r="1181" spans="1:41" x14ac:dyDescent="0.35">
      <c r="A1181" s="2">
        <v>38922</v>
      </c>
      <c r="B1181" t="s">
        <v>1299</v>
      </c>
      <c r="C1181">
        <v>3</v>
      </c>
      <c r="D1181" t="s">
        <v>139</v>
      </c>
      <c r="E1181" t="s">
        <v>61</v>
      </c>
      <c r="F1181">
        <v>28</v>
      </c>
      <c r="G1181">
        <v>69</v>
      </c>
      <c r="H1181">
        <v>0</v>
      </c>
      <c r="I1181">
        <v>4</v>
      </c>
      <c r="K1181" t="s">
        <v>160</v>
      </c>
      <c r="L1181" t="s">
        <v>37</v>
      </c>
      <c r="M1181" s="1" t="s">
        <v>1361</v>
      </c>
      <c r="N1181">
        <v>1.06</v>
      </c>
      <c r="O1181" s="3">
        <v>0</v>
      </c>
      <c r="P1181" s="3">
        <v>2.1999999999999999E-2</v>
      </c>
      <c r="Q1181" s="3">
        <v>0.64400000000000002</v>
      </c>
      <c r="R1181" s="3">
        <v>0.69</v>
      </c>
      <c r="S1181" s="3">
        <v>0.438</v>
      </c>
      <c r="T1181" s="1" t="s">
        <v>387</v>
      </c>
      <c r="U1181" s="5">
        <f t="shared" si="222"/>
        <v>7</v>
      </c>
      <c r="V1181" s="5">
        <f t="shared" si="223"/>
        <v>9</v>
      </c>
      <c r="W1181" s="5">
        <f t="shared" si="225"/>
        <v>7</v>
      </c>
      <c r="X1181" s="5">
        <f t="shared" si="226"/>
        <v>9</v>
      </c>
      <c r="Y1181" s="3">
        <v>0.51100000000000001</v>
      </c>
      <c r="Z1181" s="3">
        <v>0.42199999999999999</v>
      </c>
      <c r="AA1181" s="3">
        <v>0</v>
      </c>
      <c r="AB1181" s="3">
        <v>0.34599999999999997</v>
      </c>
      <c r="AC1181" s="3">
        <v>0.52600000000000002</v>
      </c>
      <c r="AD1181" s="1" t="s">
        <v>63</v>
      </c>
      <c r="AE1181" s="5">
        <f t="shared" si="227"/>
        <v>2</v>
      </c>
      <c r="AF1181" s="5">
        <f t="shared" si="228"/>
        <v>5</v>
      </c>
      <c r="AG1181">
        <v>90</v>
      </c>
      <c r="AH1181">
        <v>0</v>
      </c>
      <c r="AI1181">
        <v>1</v>
      </c>
      <c r="AJ1181">
        <v>45</v>
      </c>
      <c r="AK1181">
        <f t="shared" si="224"/>
        <v>45</v>
      </c>
      <c r="AL1181">
        <v>29</v>
      </c>
      <c r="AM1181">
        <v>16</v>
      </c>
      <c r="AN1181">
        <v>0</v>
      </c>
      <c r="AO1181" s="1" t="s">
        <v>242</v>
      </c>
    </row>
    <row r="1182" spans="1:41" x14ac:dyDescent="0.35">
      <c r="A1182" s="2">
        <v>38922</v>
      </c>
      <c r="B1182" t="s">
        <v>1299</v>
      </c>
      <c r="C1182">
        <v>3</v>
      </c>
      <c r="D1182" t="s">
        <v>139</v>
      </c>
      <c r="E1182" t="s">
        <v>36</v>
      </c>
      <c r="F1182">
        <v>28</v>
      </c>
      <c r="G1182">
        <v>42</v>
      </c>
      <c r="H1182">
        <v>1</v>
      </c>
      <c r="I1182">
        <v>4</v>
      </c>
      <c r="J1182">
        <v>5</v>
      </c>
      <c r="K1182" t="s">
        <v>37</v>
      </c>
      <c r="L1182" t="s">
        <v>1291</v>
      </c>
      <c r="M1182" s="1" t="s">
        <v>621</v>
      </c>
      <c r="N1182">
        <v>1.46</v>
      </c>
      <c r="O1182" s="3">
        <v>0</v>
      </c>
      <c r="P1182" s="3">
        <v>4.9000000000000002E-2</v>
      </c>
      <c r="Q1182" s="3">
        <v>0.67200000000000004</v>
      </c>
      <c r="R1182" s="3">
        <v>0.73199999999999998</v>
      </c>
      <c r="S1182" s="3">
        <v>0.55000000000000004</v>
      </c>
      <c r="T1182" s="1" t="s">
        <v>88</v>
      </c>
      <c r="U1182" s="5">
        <f t="shared" si="222"/>
        <v>2</v>
      </c>
      <c r="V1182" s="5">
        <f t="shared" si="223"/>
        <v>3</v>
      </c>
      <c r="W1182" s="5">
        <f t="shared" si="225"/>
        <v>2</v>
      </c>
      <c r="X1182" s="5">
        <f t="shared" si="226"/>
        <v>3</v>
      </c>
      <c r="Y1182" s="3">
        <v>0.58599999999999997</v>
      </c>
      <c r="Z1182" s="3">
        <v>0.48</v>
      </c>
      <c r="AA1182" s="3">
        <v>0.06</v>
      </c>
      <c r="AB1182" s="3">
        <v>0.53300000000000003</v>
      </c>
      <c r="AC1182" s="3">
        <v>0.4</v>
      </c>
      <c r="AD1182" s="1" t="s">
        <v>136</v>
      </c>
      <c r="AE1182" s="5">
        <f t="shared" si="227"/>
        <v>4</v>
      </c>
      <c r="AF1182" s="5">
        <f t="shared" si="228"/>
        <v>6</v>
      </c>
      <c r="AG1182">
        <v>111</v>
      </c>
      <c r="AH1182">
        <v>0</v>
      </c>
      <c r="AI1182">
        <v>3</v>
      </c>
      <c r="AJ1182">
        <v>61</v>
      </c>
      <c r="AK1182">
        <f t="shared" si="224"/>
        <v>50</v>
      </c>
      <c r="AL1182">
        <v>41</v>
      </c>
      <c r="AM1182">
        <v>20</v>
      </c>
      <c r="AN1182">
        <v>3</v>
      </c>
      <c r="AO1182" s="1" t="s">
        <v>464</v>
      </c>
    </row>
    <row r="1183" spans="1:41" x14ac:dyDescent="0.35">
      <c r="A1183" s="2">
        <v>38922</v>
      </c>
      <c r="B1183" t="s">
        <v>1299</v>
      </c>
      <c r="C1183">
        <v>3</v>
      </c>
      <c r="D1183" t="s">
        <v>139</v>
      </c>
      <c r="E1183" t="s">
        <v>43</v>
      </c>
      <c r="F1183">
        <v>28</v>
      </c>
      <c r="G1183">
        <v>110</v>
      </c>
      <c r="H1183">
        <v>1</v>
      </c>
      <c r="I1183">
        <v>4</v>
      </c>
      <c r="K1183" t="s">
        <v>37</v>
      </c>
      <c r="L1183" t="s">
        <v>1362</v>
      </c>
      <c r="M1183" s="1" t="s">
        <v>1118</v>
      </c>
      <c r="N1183">
        <v>1.17</v>
      </c>
      <c r="O1183" s="3">
        <v>7.4999999999999997E-2</v>
      </c>
      <c r="P1183" s="3">
        <v>7.4999999999999997E-2</v>
      </c>
      <c r="Q1183" s="3">
        <v>0.56299999999999994</v>
      </c>
      <c r="R1183" s="3">
        <v>0.64400000000000002</v>
      </c>
      <c r="S1183" s="3">
        <v>0.51400000000000001</v>
      </c>
      <c r="T1183" s="1" t="s">
        <v>157</v>
      </c>
      <c r="U1183" s="5">
        <f t="shared" si="222"/>
        <v>3</v>
      </c>
      <c r="V1183" s="5">
        <f t="shared" si="223"/>
        <v>8</v>
      </c>
      <c r="W1183" s="5">
        <f t="shared" si="225"/>
        <v>3</v>
      </c>
      <c r="X1183" s="5">
        <f t="shared" si="226"/>
        <v>8</v>
      </c>
      <c r="Y1183" s="3">
        <v>0.53500000000000003</v>
      </c>
      <c r="Z1183" s="3">
        <v>0.48099999999999998</v>
      </c>
      <c r="AA1183" s="3">
        <v>3.7999999999999999E-2</v>
      </c>
      <c r="AB1183" s="3">
        <v>0.40400000000000003</v>
      </c>
      <c r="AC1183" s="3">
        <v>0.63</v>
      </c>
      <c r="AD1183" s="1" t="s">
        <v>237</v>
      </c>
      <c r="AE1183" s="5">
        <f t="shared" si="227"/>
        <v>7</v>
      </c>
      <c r="AF1183" s="5">
        <f t="shared" si="228"/>
        <v>10</v>
      </c>
      <c r="AG1183">
        <v>159</v>
      </c>
      <c r="AH1183">
        <v>6</v>
      </c>
      <c r="AI1183">
        <v>6</v>
      </c>
      <c r="AJ1183">
        <v>80</v>
      </c>
      <c r="AK1183">
        <f t="shared" si="224"/>
        <v>79</v>
      </c>
      <c r="AL1183">
        <v>45</v>
      </c>
      <c r="AM1183">
        <v>35</v>
      </c>
      <c r="AN1183">
        <v>3</v>
      </c>
      <c r="AO1183" s="1" t="s">
        <v>870</v>
      </c>
    </row>
    <row r="1184" spans="1:41" x14ac:dyDescent="0.35">
      <c r="A1184" s="2">
        <v>38922</v>
      </c>
      <c r="B1184" t="s">
        <v>1299</v>
      </c>
      <c r="C1184">
        <v>3</v>
      </c>
      <c r="D1184" t="s">
        <v>139</v>
      </c>
      <c r="E1184" t="s">
        <v>49</v>
      </c>
      <c r="F1184">
        <v>28</v>
      </c>
      <c r="G1184">
        <v>559</v>
      </c>
      <c r="H1184">
        <v>1</v>
      </c>
      <c r="I1184">
        <v>4</v>
      </c>
      <c r="J1184" t="s">
        <v>203</v>
      </c>
      <c r="K1184" t="s">
        <v>37</v>
      </c>
      <c r="L1184" t="s">
        <v>1363</v>
      </c>
      <c r="M1184" s="1" t="s">
        <v>62</v>
      </c>
      <c r="N1184">
        <v>1.64</v>
      </c>
      <c r="O1184" s="3">
        <v>5.3999999999999999E-2</v>
      </c>
      <c r="P1184" s="3">
        <v>1.7999999999999999E-2</v>
      </c>
      <c r="Q1184" s="3">
        <v>0.625</v>
      </c>
      <c r="R1184" s="3">
        <v>0.82899999999999996</v>
      </c>
      <c r="S1184" s="3">
        <v>0.57099999999999995</v>
      </c>
      <c r="T1184" s="1" t="s">
        <v>122</v>
      </c>
      <c r="U1184" s="5">
        <f t="shared" si="222"/>
        <v>3</v>
      </c>
      <c r="V1184" s="5">
        <f t="shared" si="223"/>
        <v>4</v>
      </c>
      <c r="W1184" s="5">
        <f t="shared" si="225"/>
        <v>3</v>
      </c>
      <c r="X1184" s="5">
        <f t="shared" si="226"/>
        <v>4</v>
      </c>
      <c r="Y1184" s="3">
        <v>0.58399999999999996</v>
      </c>
      <c r="Z1184" s="3">
        <v>0.439</v>
      </c>
      <c r="AA1184" s="3">
        <v>0</v>
      </c>
      <c r="AB1184" s="3">
        <v>0.26900000000000002</v>
      </c>
      <c r="AC1184" s="3">
        <v>0.58099999999999996</v>
      </c>
      <c r="AD1184" s="1" t="s">
        <v>157</v>
      </c>
      <c r="AE1184" s="5">
        <f t="shared" si="227"/>
        <v>3</v>
      </c>
      <c r="AF1184" s="5">
        <f t="shared" si="228"/>
        <v>8</v>
      </c>
      <c r="AG1184">
        <v>113</v>
      </c>
      <c r="AH1184">
        <v>3</v>
      </c>
      <c r="AI1184">
        <v>1</v>
      </c>
      <c r="AJ1184">
        <v>56</v>
      </c>
      <c r="AK1184">
        <f t="shared" si="224"/>
        <v>57</v>
      </c>
      <c r="AL1184">
        <v>35</v>
      </c>
      <c r="AM1184">
        <v>21</v>
      </c>
      <c r="AN1184">
        <v>0</v>
      </c>
      <c r="AO1184" s="1" t="s">
        <v>845</v>
      </c>
    </row>
    <row r="1185" spans="1:41" x14ac:dyDescent="0.35">
      <c r="A1185" s="2">
        <v>38922</v>
      </c>
      <c r="B1185" t="s">
        <v>1299</v>
      </c>
      <c r="C1185">
        <v>3</v>
      </c>
      <c r="D1185" t="s">
        <v>139</v>
      </c>
      <c r="E1185" t="s">
        <v>54</v>
      </c>
      <c r="F1185">
        <v>28</v>
      </c>
      <c r="G1185">
        <v>1543</v>
      </c>
      <c r="H1185">
        <v>1</v>
      </c>
      <c r="I1185">
        <v>4</v>
      </c>
      <c r="J1185" t="s">
        <v>174</v>
      </c>
      <c r="K1185" t="s">
        <v>37</v>
      </c>
      <c r="L1185" t="s">
        <v>1364</v>
      </c>
      <c r="M1185" s="1" t="s">
        <v>209</v>
      </c>
      <c r="N1185">
        <v>1.49</v>
      </c>
      <c r="O1185" s="3">
        <v>6.5000000000000002E-2</v>
      </c>
      <c r="P1185" s="3">
        <v>4.2999999999999997E-2</v>
      </c>
      <c r="Q1185" s="3">
        <v>0.73899999999999999</v>
      </c>
      <c r="R1185" s="3">
        <v>0.73499999999999999</v>
      </c>
      <c r="S1185" s="3">
        <v>0.58299999999999996</v>
      </c>
      <c r="T1185" s="1" t="s">
        <v>40</v>
      </c>
      <c r="U1185" s="5">
        <f t="shared" si="222"/>
        <v>0</v>
      </c>
      <c r="V1185" s="5">
        <f t="shared" si="223"/>
        <v>2</v>
      </c>
      <c r="W1185" s="5">
        <f t="shared" si="225"/>
        <v>0</v>
      </c>
      <c r="X1185" s="5">
        <f t="shared" si="226"/>
        <v>2</v>
      </c>
      <c r="Y1185" s="3">
        <v>0.56599999999999995</v>
      </c>
      <c r="Z1185" s="3">
        <v>0.45300000000000001</v>
      </c>
      <c r="AA1185" s="3">
        <v>5.7000000000000002E-2</v>
      </c>
      <c r="AB1185" s="3">
        <v>0.36399999999999999</v>
      </c>
      <c r="AC1185" s="3">
        <v>0.6</v>
      </c>
      <c r="AD1185" s="1" t="s">
        <v>47</v>
      </c>
      <c r="AE1185" s="5">
        <f t="shared" si="227"/>
        <v>5</v>
      </c>
      <c r="AF1185" s="5">
        <f t="shared" si="228"/>
        <v>11</v>
      </c>
      <c r="AG1185">
        <v>99</v>
      </c>
      <c r="AH1185">
        <v>3</v>
      </c>
      <c r="AI1185">
        <v>2</v>
      </c>
      <c r="AJ1185">
        <v>46</v>
      </c>
      <c r="AK1185">
        <f t="shared" si="224"/>
        <v>53</v>
      </c>
      <c r="AL1185">
        <v>34</v>
      </c>
      <c r="AM1185">
        <v>12</v>
      </c>
      <c r="AN1185">
        <v>3</v>
      </c>
      <c r="AO1185" s="1" t="s">
        <v>411</v>
      </c>
    </row>
    <row r="1186" spans="1:41" x14ac:dyDescent="0.35">
      <c r="A1186" s="2">
        <v>38915</v>
      </c>
      <c r="B1186" t="s">
        <v>1365</v>
      </c>
      <c r="C1186">
        <v>3</v>
      </c>
      <c r="D1186" t="s">
        <v>139</v>
      </c>
      <c r="E1186" t="s">
        <v>61</v>
      </c>
      <c r="F1186">
        <v>36</v>
      </c>
      <c r="G1186">
        <v>37</v>
      </c>
      <c r="H1186">
        <v>1</v>
      </c>
      <c r="I1186">
        <v>3</v>
      </c>
      <c r="J1186">
        <v>4</v>
      </c>
      <c r="K1186" t="s">
        <v>37</v>
      </c>
      <c r="L1186" t="s">
        <v>1340</v>
      </c>
      <c r="M1186" s="1" t="s">
        <v>461</v>
      </c>
      <c r="N1186">
        <v>1.1299999999999999</v>
      </c>
      <c r="O1186" s="3">
        <v>0.13200000000000001</v>
      </c>
      <c r="P1186" s="3">
        <v>4.3999999999999997E-2</v>
      </c>
      <c r="Q1186" s="3">
        <v>0.52900000000000003</v>
      </c>
      <c r="R1186" s="3">
        <v>0.75</v>
      </c>
      <c r="S1186" s="3">
        <v>0.5</v>
      </c>
      <c r="T1186" s="1" t="s">
        <v>108</v>
      </c>
      <c r="U1186" s="5">
        <f t="shared" si="222"/>
        <v>2</v>
      </c>
      <c r="V1186" s="5">
        <f t="shared" si="223"/>
        <v>4</v>
      </c>
      <c r="W1186" s="5">
        <f t="shared" si="225"/>
        <v>2</v>
      </c>
      <c r="X1186" s="5">
        <f t="shared" si="226"/>
        <v>4</v>
      </c>
      <c r="Y1186" s="3">
        <v>0.51</v>
      </c>
      <c r="Z1186" s="3">
        <v>0.41599999999999998</v>
      </c>
      <c r="AA1186" s="3">
        <v>0.124</v>
      </c>
      <c r="AB1186" s="3">
        <v>0.32500000000000001</v>
      </c>
      <c r="AC1186" s="3">
        <v>0.49</v>
      </c>
      <c r="AD1186" s="1" t="s">
        <v>283</v>
      </c>
      <c r="AE1186" s="5">
        <f t="shared" si="227"/>
        <v>3</v>
      </c>
      <c r="AF1186" s="5">
        <f t="shared" si="228"/>
        <v>10</v>
      </c>
      <c r="AG1186">
        <v>157</v>
      </c>
      <c r="AH1186">
        <v>9</v>
      </c>
      <c r="AI1186">
        <v>3</v>
      </c>
      <c r="AJ1186">
        <v>68</v>
      </c>
      <c r="AK1186">
        <f t="shared" si="224"/>
        <v>89</v>
      </c>
      <c r="AL1186">
        <v>36</v>
      </c>
      <c r="AM1186">
        <v>32</v>
      </c>
      <c r="AN1186">
        <v>11</v>
      </c>
      <c r="AO1186" s="1" t="s">
        <v>944</v>
      </c>
    </row>
    <row r="1187" spans="1:41" x14ac:dyDescent="0.35">
      <c r="A1187" s="2">
        <v>38915</v>
      </c>
      <c r="B1187" t="s">
        <v>1365</v>
      </c>
      <c r="C1187">
        <v>3</v>
      </c>
      <c r="D1187" t="s">
        <v>139</v>
      </c>
      <c r="E1187" t="s">
        <v>36</v>
      </c>
      <c r="F1187">
        <v>36</v>
      </c>
      <c r="G1187">
        <v>28</v>
      </c>
      <c r="H1187">
        <v>1</v>
      </c>
      <c r="I1187">
        <v>3</v>
      </c>
      <c r="J1187">
        <v>1</v>
      </c>
      <c r="K1187" t="s">
        <v>37</v>
      </c>
      <c r="L1187" t="s">
        <v>1366</v>
      </c>
      <c r="M1187" s="1" t="s">
        <v>1367</v>
      </c>
      <c r="N1187">
        <v>2.48</v>
      </c>
      <c r="O1187" s="3">
        <v>7.6999999999999999E-2</v>
      </c>
      <c r="P1187" s="3">
        <v>0</v>
      </c>
      <c r="Q1187" s="3">
        <v>0.65400000000000003</v>
      </c>
      <c r="R1187" s="3">
        <v>0.70599999999999996</v>
      </c>
      <c r="S1187" s="3">
        <v>0.77800000000000002</v>
      </c>
      <c r="T1187" s="1" t="s">
        <v>70</v>
      </c>
      <c r="U1187" s="5">
        <f t="shared" si="222"/>
        <v>1</v>
      </c>
      <c r="V1187" s="5">
        <f t="shared" si="223"/>
        <v>2</v>
      </c>
      <c r="W1187" s="5">
        <f t="shared" si="225"/>
        <v>1</v>
      </c>
      <c r="X1187" s="5">
        <f t="shared" si="226"/>
        <v>2</v>
      </c>
      <c r="Y1187" s="3">
        <v>0.70199999999999996</v>
      </c>
      <c r="Z1187" s="3">
        <v>0.66700000000000004</v>
      </c>
      <c r="AA1187" s="3">
        <v>0</v>
      </c>
      <c r="AB1187" s="3">
        <v>0.55600000000000005</v>
      </c>
      <c r="AC1187" s="3">
        <v>0.75</v>
      </c>
      <c r="AD1187" s="1" t="s">
        <v>179</v>
      </c>
      <c r="AE1187" s="5">
        <f t="shared" si="227"/>
        <v>3</v>
      </c>
      <c r="AF1187" s="5">
        <f t="shared" si="228"/>
        <v>3</v>
      </c>
      <c r="AG1187">
        <v>47</v>
      </c>
      <c r="AH1187">
        <v>2</v>
      </c>
      <c r="AI1187">
        <v>0</v>
      </c>
      <c r="AJ1187">
        <v>26</v>
      </c>
      <c r="AK1187">
        <f t="shared" si="224"/>
        <v>21</v>
      </c>
      <c r="AL1187">
        <v>17</v>
      </c>
      <c r="AM1187">
        <v>9</v>
      </c>
      <c r="AN1187">
        <v>0</v>
      </c>
      <c r="AO1187" s="1" t="s">
        <v>1368</v>
      </c>
    </row>
    <row r="1188" spans="1:41" x14ac:dyDescent="0.35">
      <c r="A1188" s="2">
        <v>38915</v>
      </c>
      <c r="B1188" t="s">
        <v>1365</v>
      </c>
      <c r="C1188">
        <v>3</v>
      </c>
      <c r="D1188" t="s">
        <v>139</v>
      </c>
      <c r="E1188" t="s">
        <v>43</v>
      </c>
      <c r="F1188">
        <v>36</v>
      </c>
      <c r="G1188">
        <v>87</v>
      </c>
      <c r="H1188">
        <v>1</v>
      </c>
      <c r="I1188">
        <v>3</v>
      </c>
      <c r="K1188" t="s">
        <v>37</v>
      </c>
      <c r="L1188" t="s">
        <v>1369</v>
      </c>
      <c r="M1188" s="1" t="s">
        <v>62</v>
      </c>
      <c r="N1188">
        <v>1.33</v>
      </c>
      <c r="O1188" s="3">
        <v>8.2000000000000003E-2</v>
      </c>
      <c r="P1188" s="3">
        <v>4.9000000000000002E-2</v>
      </c>
      <c r="Q1188" s="3">
        <v>0.60699999999999998</v>
      </c>
      <c r="R1188" s="3">
        <v>0.81100000000000005</v>
      </c>
      <c r="S1188" s="3">
        <v>0.41699999999999998</v>
      </c>
      <c r="T1188" s="1" t="s">
        <v>88</v>
      </c>
      <c r="U1188" s="5">
        <f t="shared" si="222"/>
        <v>2</v>
      </c>
      <c r="V1188" s="5">
        <f t="shared" si="223"/>
        <v>3</v>
      </c>
      <c r="W1188" s="5">
        <f t="shared" si="225"/>
        <v>2</v>
      </c>
      <c r="X1188" s="5">
        <f t="shared" si="226"/>
        <v>3</v>
      </c>
      <c r="Y1188" s="3">
        <v>0.55700000000000005</v>
      </c>
      <c r="Z1188" s="3">
        <v>0.45900000000000002</v>
      </c>
      <c r="AA1188" s="3">
        <v>1.6E-2</v>
      </c>
      <c r="AB1188" s="3">
        <v>0.25</v>
      </c>
      <c r="AC1188" s="3">
        <v>0.76</v>
      </c>
      <c r="AD1188" s="1" t="s">
        <v>89</v>
      </c>
      <c r="AE1188" s="5">
        <f t="shared" si="227"/>
        <v>3</v>
      </c>
      <c r="AF1188" s="5">
        <f t="shared" si="228"/>
        <v>7</v>
      </c>
      <c r="AG1188">
        <v>122</v>
      </c>
      <c r="AH1188">
        <v>5</v>
      </c>
      <c r="AI1188">
        <v>3</v>
      </c>
      <c r="AJ1188">
        <v>61</v>
      </c>
      <c r="AK1188">
        <f t="shared" si="224"/>
        <v>61</v>
      </c>
      <c r="AL1188">
        <v>37</v>
      </c>
      <c r="AM1188">
        <v>24</v>
      </c>
      <c r="AN1188">
        <v>1</v>
      </c>
      <c r="AO1188" s="1" t="s">
        <v>64</v>
      </c>
    </row>
    <row r="1189" spans="1:41" x14ac:dyDescent="0.35">
      <c r="A1189" s="2">
        <v>38915</v>
      </c>
      <c r="B1189" t="s">
        <v>1365</v>
      </c>
      <c r="C1189">
        <v>3</v>
      </c>
      <c r="D1189" t="s">
        <v>139</v>
      </c>
      <c r="E1189" t="s">
        <v>49</v>
      </c>
      <c r="F1189">
        <v>36</v>
      </c>
      <c r="G1189">
        <v>127</v>
      </c>
      <c r="H1189">
        <v>1</v>
      </c>
      <c r="I1189">
        <v>3</v>
      </c>
      <c r="K1189" t="s">
        <v>37</v>
      </c>
      <c r="L1189" t="s">
        <v>1284</v>
      </c>
      <c r="M1189" s="1" t="s">
        <v>212</v>
      </c>
      <c r="N1189">
        <v>1.57</v>
      </c>
      <c r="O1189" s="3">
        <v>0.21299999999999999</v>
      </c>
      <c r="P1189" s="3">
        <v>6.6000000000000003E-2</v>
      </c>
      <c r="Q1189" s="3">
        <v>0.67200000000000004</v>
      </c>
      <c r="R1189" s="3">
        <v>0.80500000000000005</v>
      </c>
      <c r="S1189" s="3">
        <v>0.55000000000000004</v>
      </c>
      <c r="T1189" s="1" t="s">
        <v>413</v>
      </c>
      <c r="U1189" s="5">
        <f t="shared" si="222"/>
        <v>4</v>
      </c>
      <c r="V1189" s="5">
        <f t="shared" si="223"/>
        <v>4</v>
      </c>
      <c r="W1189" s="5">
        <f t="shared" si="225"/>
        <v>4</v>
      </c>
      <c r="X1189" s="5">
        <f t="shared" si="226"/>
        <v>4</v>
      </c>
      <c r="Y1189" s="3">
        <v>0.56699999999999995</v>
      </c>
      <c r="Z1189" s="3">
        <v>0.438</v>
      </c>
      <c r="AA1189" s="3">
        <v>1.4E-2</v>
      </c>
      <c r="AB1189" s="3">
        <v>0.33300000000000002</v>
      </c>
      <c r="AC1189" s="3">
        <v>0.54100000000000004</v>
      </c>
      <c r="AD1189" s="1" t="s">
        <v>480</v>
      </c>
      <c r="AE1189" s="5">
        <f t="shared" si="227"/>
        <v>3</v>
      </c>
      <c r="AF1189" s="5">
        <f t="shared" si="228"/>
        <v>12</v>
      </c>
      <c r="AG1189">
        <v>134</v>
      </c>
      <c r="AH1189">
        <v>13</v>
      </c>
      <c r="AI1189">
        <v>4</v>
      </c>
      <c r="AJ1189">
        <v>61</v>
      </c>
      <c r="AK1189">
        <f t="shared" si="224"/>
        <v>73</v>
      </c>
      <c r="AL1189">
        <v>41</v>
      </c>
      <c r="AM1189">
        <v>20</v>
      </c>
      <c r="AN1189">
        <v>1</v>
      </c>
      <c r="AO1189" s="1" t="s">
        <v>96</v>
      </c>
    </row>
    <row r="1190" spans="1:41" x14ac:dyDescent="0.35">
      <c r="A1190" s="2">
        <v>38915</v>
      </c>
      <c r="B1190" t="s">
        <v>1365</v>
      </c>
      <c r="C1190">
        <v>3</v>
      </c>
      <c r="D1190" t="s">
        <v>139</v>
      </c>
      <c r="E1190" t="s">
        <v>54</v>
      </c>
      <c r="F1190">
        <v>36</v>
      </c>
      <c r="G1190">
        <v>73</v>
      </c>
      <c r="H1190">
        <v>1</v>
      </c>
      <c r="I1190">
        <v>3</v>
      </c>
      <c r="K1190" t="s">
        <v>37</v>
      </c>
      <c r="L1190" t="s">
        <v>1370</v>
      </c>
      <c r="M1190" s="1" t="s">
        <v>45</v>
      </c>
      <c r="N1190">
        <v>1.51</v>
      </c>
      <c r="O1190" s="3">
        <v>5.5E-2</v>
      </c>
      <c r="P1190" s="3">
        <v>3.5999999999999997E-2</v>
      </c>
      <c r="Q1190" s="3">
        <v>0.6</v>
      </c>
      <c r="R1190" s="3">
        <v>0.63600000000000001</v>
      </c>
      <c r="S1190" s="3">
        <v>0.63600000000000001</v>
      </c>
      <c r="T1190" s="1" t="s">
        <v>46</v>
      </c>
      <c r="U1190" s="5">
        <f t="shared" si="222"/>
        <v>0</v>
      </c>
      <c r="V1190" s="5">
        <f t="shared" si="223"/>
        <v>1</v>
      </c>
      <c r="W1190" s="5">
        <f t="shared" si="225"/>
        <v>0</v>
      </c>
      <c r="X1190" s="5">
        <f t="shared" si="226"/>
        <v>1</v>
      </c>
      <c r="Y1190" s="3">
        <v>0.59099999999999997</v>
      </c>
      <c r="Z1190" s="3">
        <v>0.55000000000000004</v>
      </c>
      <c r="AA1190" s="3">
        <v>0</v>
      </c>
      <c r="AB1190" s="3">
        <v>0.61299999999999999</v>
      </c>
      <c r="AC1190" s="3">
        <v>0.48299999999999998</v>
      </c>
      <c r="AD1190" s="1" t="s">
        <v>234</v>
      </c>
      <c r="AE1190" s="5">
        <f t="shared" si="227"/>
        <v>5</v>
      </c>
      <c r="AF1190" s="5">
        <f t="shared" si="228"/>
        <v>10</v>
      </c>
      <c r="AG1190">
        <v>115</v>
      </c>
      <c r="AH1190">
        <v>3</v>
      </c>
      <c r="AI1190">
        <v>2</v>
      </c>
      <c r="AJ1190">
        <v>55</v>
      </c>
      <c r="AK1190">
        <f t="shared" si="224"/>
        <v>60</v>
      </c>
      <c r="AL1190">
        <v>33</v>
      </c>
      <c r="AM1190">
        <v>22</v>
      </c>
      <c r="AN1190">
        <v>0</v>
      </c>
      <c r="AO1190" s="1" t="s">
        <v>464</v>
      </c>
    </row>
    <row r="1191" spans="1:41" x14ac:dyDescent="0.35">
      <c r="A1191" s="2">
        <v>38894</v>
      </c>
      <c r="B1191" t="s">
        <v>103</v>
      </c>
      <c r="C1191">
        <v>5</v>
      </c>
      <c r="D1191" t="s">
        <v>104</v>
      </c>
      <c r="E1191" t="s">
        <v>49</v>
      </c>
      <c r="F1191">
        <v>39</v>
      </c>
      <c r="G1191">
        <v>10</v>
      </c>
      <c r="H1191">
        <v>0</v>
      </c>
      <c r="J1191">
        <v>7</v>
      </c>
      <c r="K1191" t="s">
        <v>1225</v>
      </c>
      <c r="L1191" t="s">
        <v>37</v>
      </c>
      <c r="M1191" s="1" t="s">
        <v>1371</v>
      </c>
      <c r="N1191">
        <v>0.96</v>
      </c>
      <c r="O1191" s="3">
        <v>8.3000000000000004E-2</v>
      </c>
      <c r="P1191" s="3">
        <v>3.7999999999999999E-2</v>
      </c>
      <c r="Q1191" s="3">
        <v>0.65200000000000002</v>
      </c>
      <c r="R1191" s="3">
        <v>0.81399999999999995</v>
      </c>
      <c r="S1191" s="3">
        <v>0.54300000000000004</v>
      </c>
      <c r="T1191" s="1" t="s">
        <v>80</v>
      </c>
      <c r="U1191" s="5">
        <f t="shared" si="222"/>
        <v>5</v>
      </c>
      <c r="V1191" s="5">
        <f t="shared" si="223"/>
        <v>8</v>
      </c>
      <c r="W1191" s="5">
        <f t="shared" si="225"/>
        <v>5</v>
      </c>
      <c r="X1191" s="5">
        <f t="shared" si="226"/>
        <v>8</v>
      </c>
      <c r="Y1191" s="3">
        <v>0.48899999999999999</v>
      </c>
      <c r="Z1191" s="3">
        <v>0.26800000000000002</v>
      </c>
      <c r="AA1191" s="3">
        <v>0.22500000000000001</v>
      </c>
      <c r="AB1191" s="3">
        <v>0.14799999999999999</v>
      </c>
      <c r="AC1191" s="3">
        <v>0.439</v>
      </c>
      <c r="AD1191" s="1" t="s">
        <v>88</v>
      </c>
      <c r="AE1191" s="5">
        <f t="shared" si="227"/>
        <v>2</v>
      </c>
      <c r="AF1191" s="5">
        <f t="shared" si="228"/>
        <v>3</v>
      </c>
      <c r="AG1191">
        <v>270</v>
      </c>
      <c r="AH1191">
        <v>11</v>
      </c>
      <c r="AI1191">
        <v>5</v>
      </c>
      <c r="AJ1191">
        <v>132</v>
      </c>
      <c r="AK1191">
        <f t="shared" si="224"/>
        <v>138</v>
      </c>
      <c r="AL1191">
        <v>86</v>
      </c>
      <c r="AM1191">
        <v>46</v>
      </c>
      <c r="AN1191">
        <v>31</v>
      </c>
      <c r="AO1191" s="1" t="s">
        <v>279</v>
      </c>
    </row>
    <row r="1192" spans="1:41" x14ac:dyDescent="0.35">
      <c r="A1192" s="2">
        <v>38894</v>
      </c>
      <c r="B1192" t="s">
        <v>103</v>
      </c>
      <c r="C1192">
        <v>5</v>
      </c>
      <c r="D1192" t="s">
        <v>104</v>
      </c>
      <c r="E1192" t="s">
        <v>54</v>
      </c>
      <c r="F1192">
        <v>39</v>
      </c>
      <c r="G1192">
        <v>41</v>
      </c>
      <c r="H1192">
        <v>1</v>
      </c>
      <c r="K1192" t="s">
        <v>37</v>
      </c>
      <c r="L1192" t="s">
        <v>710</v>
      </c>
      <c r="M1192" s="1" t="s">
        <v>1372</v>
      </c>
      <c r="N1192">
        <v>1.27</v>
      </c>
      <c r="O1192" s="3">
        <v>6.3E-2</v>
      </c>
      <c r="P1192" s="3">
        <v>2.7E-2</v>
      </c>
      <c r="Q1192" s="3">
        <v>0.64</v>
      </c>
      <c r="R1192" s="3">
        <v>0.78900000000000003</v>
      </c>
      <c r="S1192" s="3">
        <v>0.55000000000000004</v>
      </c>
      <c r="T1192" s="1" t="s">
        <v>76</v>
      </c>
      <c r="U1192" s="5">
        <f t="shared" si="222"/>
        <v>4</v>
      </c>
      <c r="V1192" s="5">
        <f t="shared" si="223"/>
        <v>5</v>
      </c>
      <c r="W1192" s="5">
        <f t="shared" si="225"/>
        <v>4</v>
      </c>
      <c r="X1192" s="5">
        <f t="shared" si="226"/>
        <v>5</v>
      </c>
      <c r="Y1192" s="3">
        <v>0.55000000000000004</v>
      </c>
      <c r="Z1192" s="3">
        <v>0.378</v>
      </c>
      <c r="AA1192" s="3">
        <v>6.0999999999999999E-2</v>
      </c>
      <c r="AB1192" s="3">
        <v>0.34899999999999998</v>
      </c>
      <c r="AC1192" s="3">
        <v>0.42899999999999999</v>
      </c>
      <c r="AD1192" s="1" t="s">
        <v>107</v>
      </c>
      <c r="AE1192" s="5">
        <f t="shared" si="227"/>
        <v>5</v>
      </c>
      <c r="AF1192" s="5">
        <f t="shared" si="228"/>
        <v>6</v>
      </c>
      <c r="AG1192">
        <v>209</v>
      </c>
      <c r="AH1192">
        <v>7</v>
      </c>
      <c r="AI1192">
        <v>3</v>
      </c>
      <c r="AJ1192">
        <v>111</v>
      </c>
      <c r="AK1192">
        <f t="shared" si="224"/>
        <v>98</v>
      </c>
      <c r="AL1192">
        <v>71</v>
      </c>
      <c r="AM1192">
        <v>40</v>
      </c>
      <c r="AN1192">
        <v>6</v>
      </c>
      <c r="AO1192" s="1" t="s">
        <v>528</v>
      </c>
    </row>
    <row r="1193" spans="1:41" x14ac:dyDescent="0.35">
      <c r="A1193" s="2">
        <v>38894</v>
      </c>
      <c r="B1193" t="s">
        <v>103</v>
      </c>
      <c r="C1193">
        <v>5</v>
      </c>
      <c r="D1193" t="s">
        <v>104</v>
      </c>
      <c r="E1193" t="s">
        <v>128</v>
      </c>
      <c r="F1193">
        <v>39</v>
      </c>
      <c r="G1193">
        <v>8</v>
      </c>
      <c r="H1193">
        <v>1</v>
      </c>
      <c r="J1193">
        <v>11</v>
      </c>
      <c r="K1193" t="s">
        <v>37</v>
      </c>
      <c r="L1193" t="s">
        <v>754</v>
      </c>
      <c r="M1193" s="1" t="s">
        <v>1373</v>
      </c>
      <c r="N1193">
        <v>1.33</v>
      </c>
      <c r="O1193" s="3">
        <v>2.1000000000000001E-2</v>
      </c>
      <c r="P1193" s="3">
        <v>3.2000000000000001E-2</v>
      </c>
      <c r="Q1193" s="3">
        <v>0.67</v>
      </c>
      <c r="R1193" s="3">
        <v>0.73</v>
      </c>
      <c r="S1193" s="3">
        <v>0.48399999999999999</v>
      </c>
      <c r="T1193" s="1" t="s">
        <v>63</v>
      </c>
      <c r="U1193" s="5">
        <f t="shared" si="222"/>
        <v>2</v>
      </c>
      <c r="V1193" s="5">
        <f t="shared" si="223"/>
        <v>5</v>
      </c>
      <c r="W1193" s="5">
        <f t="shared" si="225"/>
        <v>2</v>
      </c>
      <c r="X1193" s="5">
        <f t="shared" si="226"/>
        <v>5</v>
      </c>
      <c r="Y1193" s="3">
        <v>0.55200000000000005</v>
      </c>
      <c r="Z1193" s="3">
        <v>0.46700000000000003</v>
      </c>
      <c r="AA1193" s="3">
        <v>8.9999999999999993E-3</v>
      </c>
      <c r="AB1193" s="3">
        <v>0.39200000000000002</v>
      </c>
      <c r="AC1193" s="3">
        <v>0.63600000000000001</v>
      </c>
      <c r="AD1193" s="1" t="s">
        <v>118</v>
      </c>
      <c r="AE1193" s="5">
        <f t="shared" si="227"/>
        <v>6</v>
      </c>
      <c r="AF1193" s="5">
        <f t="shared" si="228"/>
        <v>15</v>
      </c>
      <c r="AG1193">
        <v>201</v>
      </c>
      <c r="AH1193">
        <v>2</v>
      </c>
      <c r="AI1193">
        <v>3</v>
      </c>
      <c r="AJ1193">
        <v>94</v>
      </c>
      <c r="AK1193">
        <f t="shared" si="224"/>
        <v>107</v>
      </c>
      <c r="AL1193">
        <v>63</v>
      </c>
      <c r="AM1193">
        <v>31</v>
      </c>
      <c r="AN1193">
        <v>1</v>
      </c>
      <c r="AO1193" s="1" t="s">
        <v>648</v>
      </c>
    </row>
    <row r="1194" spans="1:41" x14ac:dyDescent="0.35">
      <c r="A1194" s="2">
        <v>38894</v>
      </c>
      <c r="B1194" t="s">
        <v>103</v>
      </c>
      <c r="C1194">
        <v>5</v>
      </c>
      <c r="D1194" t="s">
        <v>104</v>
      </c>
      <c r="E1194" t="s">
        <v>133</v>
      </c>
      <c r="F1194">
        <v>39</v>
      </c>
      <c r="G1194">
        <v>65</v>
      </c>
      <c r="H1194">
        <v>1</v>
      </c>
      <c r="K1194" t="s">
        <v>37</v>
      </c>
      <c r="L1194" t="s">
        <v>1345</v>
      </c>
      <c r="M1194" s="1" t="s">
        <v>1374</v>
      </c>
      <c r="N1194">
        <v>1.19</v>
      </c>
      <c r="O1194" s="3">
        <v>8.2000000000000003E-2</v>
      </c>
      <c r="P1194" s="3">
        <v>4.1000000000000002E-2</v>
      </c>
      <c r="Q1194" s="3">
        <v>0.60199999999999998</v>
      </c>
      <c r="R1194" s="3">
        <v>0.78</v>
      </c>
      <c r="S1194" s="3">
        <v>0.48699999999999999</v>
      </c>
      <c r="T1194" s="1" t="s">
        <v>136</v>
      </c>
      <c r="U1194" s="5">
        <f t="shared" si="222"/>
        <v>4</v>
      </c>
      <c r="V1194" s="5">
        <f t="shared" si="223"/>
        <v>6</v>
      </c>
      <c r="W1194" s="5">
        <f t="shared" si="225"/>
        <v>4</v>
      </c>
      <c r="X1194" s="5">
        <f t="shared" si="226"/>
        <v>6</v>
      </c>
      <c r="Y1194" s="3">
        <v>0.54100000000000004</v>
      </c>
      <c r="Z1194" s="3">
        <v>0.40200000000000002</v>
      </c>
      <c r="AA1194" s="3">
        <v>1.0999999999999999E-2</v>
      </c>
      <c r="AB1194" s="3">
        <v>0.27900000000000003</v>
      </c>
      <c r="AC1194" s="3">
        <v>0.52300000000000002</v>
      </c>
      <c r="AD1194" s="1" t="s">
        <v>80</v>
      </c>
      <c r="AE1194" s="5">
        <f t="shared" si="227"/>
        <v>5</v>
      </c>
      <c r="AF1194" s="5">
        <f t="shared" si="228"/>
        <v>8</v>
      </c>
      <c r="AG1194">
        <v>185</v>
      </c>
      <c r="AH1194">
        <v>8</v>
      </c>
      <c r="AI1194">
        <v>4</v>
      </c>
      <c r="AJ1194">
        <v>98</v>
      </c>
      <c r="AK1194">
        <f t="shared" si="224"/>
        <v>87</v>
      </c>
      <c r="AL1194">
        <v>59</v>
      </c>
      <c r="AM1194">
        <v>39</v>
      </c>
      <c r="AN1194">
        <v>1</v>
      </c>
      <c r="AO1194" s="1" t="s">
        <v>508</v>
      </c>
    </row>
    <row r="1195" spans="1:41" x14ac:dyDescent="0.35">
      <c r="A1195" s="2">
        <v>38887</v>
      </c>
      <c r="B1195" t="s">
        <v>1375</v>
      </c>
      <c r="C1195">
        <v>3</v>
      </c>
      <c r="D1195" t="s">
        <v>104</v>
      </c>
      <c r="E1195" t="s">
        <v>49</v>
      </c>
      <c r="F1195">
        <v>40</v>
      </c>
      <c r="G1195">
        <v>128</v>
      </c>
      <c r="H1195">
        <v>0</v>
      </c>
      <c r="I1195">
        <v>8</v>
      </c>
      <c r="K1195" t="s">
        <v>1169</v>
      </c>
      <c r="L1195" t="s">
        <v>37</v>
      </c>
      <c r="M1195" s="1" t="s">
        <v>221</v>
      </c>
      <c r="N1195">
        <v>0.71</v>
      </c>
      <c r="O1195" s="3">
        <v>9.0999999999999998E-2</v>
      </c>
      <c r="P1195" s="3">
        <v>0.109</v>
      </c>
      <c r="Q1195" s="3">
        <v>0.54500000000000004</v>
      </c>
      <c r="R1195" s="3">
        <v>0.73299999999999998</v>
      </c>
      <c r="S1195" s="3">
        <v>0.4</v>
      </c>
      <c r="T1195" s="1" t="s">
        <v>222</v>
      </c>
      <c r="U1195" s="5">
        <f t="shared" si="222"/>
        <v>3</v>
      </c>
      <c r="V1195" s="5">
        <f t="shared" si="223"/>
        <v>6</v>
      </c>
      <c r="W1195" s="5">
        <f t="shared" si="225"/>
        <v>3</v>
      </c>
      <c r="X1195" s="5">
        <f t="shared" si="226"/>
        <v>6</v>
      </c>
      <c r="Y1195" s="3">
        <v>0.44</v>
      </c>
      <c r="Z1195" s="3">
        <v>0.29599999999999999</v>
      </c>
      <c r="AA1195" s="3">
        <v>1.9E-2</v>
      </c>
      <c r="AB1195" s="3">
        <v>0.27800000000000002</v>
      </c>
      <c r="AC1195" s="3">
        <v>0.33300000000000002</v>
      </c>
      <c r="AD1195" s="1" t="s">
        <v>57</v>
      </c>
      <c r="AE1195" s="5">
        <f t="shared" si="227"/>
        <v>0</v>
      </c>
      <c r="AF1195" s="5">
        <f t="shared" si="228"/>
        <v>0</v>
      </c>
      <c r="AG1195">
        <v>109</v>
      </c>
      <c r="AH1195">
        <v>5</v>
      </c>
      <c r="AI1195">
        <v>6</v>
      </c>
      <c r="AJ1195">
        <v>55</v>
      </c>
      <c r="AK1195">
        <f t="shared" si="224"/>
        <v>54</v>
      </c>
      <c r="AL1195">
        <v>30</v>
      </c>
      <c r="AM1195">
        <v>25</v>
      </c>
      <c r="AN1195">
        <v>1</v>
      </c>
      <c r="AO1195" s="1" t="s">
        <v>232</v>
      </c>
    </row>
    <row r="1196" spans="1:41" x14ac:dyDescent="0.35">
      <c r="A1196" s="2">
        <v>38887</v>
      </c>
      <c r="B1196" t="s">
        <v>1375</v>
      </c>
      <c r="C1196">
        <v>3</v>
      </c>
      <c r="D1196" t="s">
        <v>104</v>
      </c>
      <c r="E1196" t="s">
        <v>54</v>
      </c>
      <c r="F1196">
        <v>40</v>
      </c>
      <c r="G1196">
        <v>89</v>
      </c>
      <c r="H1196">
        <v>1</v>
      </c>
      <c r="I1196">
        <v>8</v>
      </c>
      <c r="K1196" t="s">
        <v>37</v>
      </c>
      <c r="L1196" t="s">
        <v>1376</v>
      </c>
      <c r="M1196" s="1" t="s">
        <v>1377</v>
      </c>
      <c r="N1196">
        <v>1.05</v>
      </c>
      <c r="O1196" s="3">
        <v>8.3000000000000004E-2</v>
      </c>
      <c r="P1196" s="3">
        <v>7.3999999999999996E-2</v>
      </c>
      <c r="Q1196" s="3">
        <v>0.56200000000000006</v>
      </c>
      <c r="R1196" s="3">
        <v>0.86799999999999999</v>
      </c>
      <c r="S1196" s="3">
        <v>0.52800000000000002</v>
      </c>
      <c r="T1196" s="1" t="s">
        <v>88</v>
      </c>
      <c r="U1196" s="5">
        <f t="shared" si="222"/>
        <v>2</v>
      </c>
      <c r="V1196" s="5">
        <f t="shared" si="223"/>
        <v>3</v>
      </c>
      <c r="W1196" s="5">
        <f t="shared" si="225"/>
        <v>2</v>
      </c>
      <c r="X1196" s="5">
        <f t="shared" si="226"/>
        <v>3</v>
      </c>
      <c r="Y1196" s="3">
        <v>0.502</v>
      </c>
      <c r="Z1196" s="3">
        <v>0.29399999999999998</v>
      </c>
      <c r="AA1196" s="3">
        <v>0.14299999999999999</v>
      </c>
      <c r="AB1196" s="3">
        <v>0.20799999999999999</v>
      </c>
      <c r="AC1196" s="3">
        <v>0.42899999999999999</v>
      </c>
      <c r="AD1196" s="1" t="s">
        <v>67</v>
      </c>
      <c r="AE1196" s="5">
        <f t="shared" si="227"/>
        <v>1</v>
      </c>
      <c r="AF1196" s="5">
        <f t="shared" si="228"/>
        <v>3</v>
      </c>
      <c r="AG1196">
        <v>247</v>
      </c>
      <c r="AH1196">
        <v>10</v>
      </c>
      <c r="AI1196">
        <v>9</v>
      </c>
      <c r="AJ1196">
        <v>121</v>
      </c>
      <c r="AK1196">
        <f t="shared" si="224"/>
        <v>126</v>
      </c>
      <c r="AL1196">
        <v>68</v>
      </c>
      <c r="AM1196">
        <v>53</v>
      </c>
      <c r="AN1196">
        <v>18</v>
      </c>
      <c r="AO1196" s="1" t="s">
        <v>564</v>
      </c>
    </row>
    <row r="1197" spans="1:41" x14ac:dyDescent="0.35">
      <c r="A1197" s="2">
        <v>38866</v>
      </c>
      <c r="B1197" t="s">
        <v>138</v>
      </c>
      <c r="C1197">
        <v>5</v>
      </c>
      <c r="D1197" t="s">
        <v>139</v>
      </c>
      <c r="E1197" t="s">
        <v>43</v>
      </c>
      <c r="F1197">
        <v>63</v>
      </c>
      <c r="G1197">
        <v>2</v>
      </c>
      <c r="H1197">
        <v>0</v>
      </c>
      <c r="J1197">
        <v>2</v>
      </c>
      <c r="K1197" t="s">
        <v>140</v>
      </c>
      <c r="L1197" t="s">
        <v>37</v>
      </c>
      <c r="M1197" s="1" t="s">
        <v>1378</v>
      </c>
      <c r="N1197">
        <v>0.69</v>
      </c>
      <c r="O1197" s="3">
        <v>0.03</v>
      </c>
      <c r="P1197" s="3">
        <v>4.4999999999999998E-2</v>
      </c>
      <c r="Q1197" s="3">
        <v>0.73099999999999998</v>
      </c>
      <c r="R1197" s="3">
        <v>0.55100000000000005</v>
      </c>
      <c r="S1197" s="3">
        <v>0.222</v>
      </c>
      <c r="T1197" s="1" t="s">
        <v>345</v>
      </c>
      <c r="U1197" s="5">
        <f t="shared" si="222"/>
        <v>2</v>
      </c>
      <c r="V1197" s="5">
        <f t="shared" si="223"/>
        <v>7</v>
      </c>
      <c r="W1197" s="5">
        <f t="shared" si="225"/>
        <v>2</v>
      </c>
      <c r="X1197" s="5">
        <f t="shared" si="226"/>
        <v>7</v>
      </c>
      <c r="Y1197" s="3">
        <v>0.42099999999999999</v>
      </c>
      <c r="Z1197" s="3">
        <v>0.373</v>
      </c>
      <c r="AA1197" s="3">
        <v>5.0999999999999997E-2</v>
      </c>
      <c r="AB1197" s="3">
        <v>0.36199999999999999</v>
      </c>
      <c r="AC1197" s="3">
        <v>0.41699999999999998</v>
      </c>
      <c r="AD1197" s="1" t="s">
        <v>222</v>
      </c>
      <c r="AE1197" s="5">
        <f t="shared" si="227"/>
        <v>3</v>
      </c>
      <c r="AF1197" s="5">
        <f t="shared" si="228"/>
        <v>6</v>
      </c>
      <c r="AG1197">
        <v>126</v>
      </c>
      <c r="AH1197">
        <v>2</v>
      </c>
      <c r="AI1197">
        <v>3</v>
      </c>
      <c r="AJ1197">
        <v>67</v>
      </c>
      <c r="AK1197">
        <f t="shared" si="224"/>
        <v>59</v>
      </c>
      <c r="AL1197">
        <v>49</v>
      </c>
      <c r="AM1197">
        <v>18</v>
      </c>
      <c r="AN1197">
        <v>3</v>
      </c>
      <c r="AO1197" s="1" t="s">
        <v>900</v>
      </c>
    </row>
    <row r="1198" spans="1:41" x14ac:dyDescent="0.35">
      <c r="A1198" s="2">
        <v>38866</v>
      </c>
      <c r="B1198" t="s">
        <v>138</v>
      </c>
      <c r="C1198">
        <v>5</v>
      </c>
      <c r="D1198" t="s">
        <v>139</v>
      </c>
      <c r="E1198" t="s">
        <v>49</v>
      </c>
      <c r="F1198">
        <v>63</v>
      </c>
      <c r="G1198">
        <v>28</v>
      </c>
      <c r="H1198">
        <v>1</v>
      </c>
      <c r="J1198">
        <v>25</v>
      </c>
      <c r="K1198" t="s">
        <v>37</v>
      </c>
      <c r="L1198" t="s">
        <v>177</v>
      </c>
      <c r="M1198" s="1" t="s">
        <v>1379</v>
      </c>
      <c r="N1198">
        <v>1.28</v>
      </c>
      <c r="O1198" s="3">
        <v>6.9000000000000006E-2</v>
      </c>
      <c r="P1198" s="3">
        <v>0.04</v>
      </c>
      <c r="Q1198" s="3">
        <v>0.58399999999999996</v>
      </c>
      <c r="R1198" s="3">
        <v>0.746</v>
      </c>
      <c r="S1198" s="3">
        <v>0.66700000000000004</v>
      </c>
      <c r="T1198" s="1" t="s">
        <v>222</v>
      </c>
      <c r="U1198" s="5">
        <f t="shared" si="222"/>
        <v>3</v>
      </c>
      <c r="V1198" s="5">
        <f t="shared" si="223"/>
        <v>6</v>
      </c>
      <c r="W1198" s="5">
        <f t="shared" si="225"/>
        <v>3</v>
      </c>
      <c r="X1198" s="5">
        <f t="shared" si="226"/>
        <v>6</v>
      </c>
      <c r="Y1198" s="3">
        <v>0.54</v>
      </c>
      <c r="Z1198" s="3">
        <v>0.36599999999999999</v>
      </c>
      <c r="AA1198" s="3">
        <v>5.8999999999999997E-2</v>
      </c>
      <c r="AB1198" s="3">
        <v>0.27100000000000002</v>
      </c>
      <c r="AC1198" s="3">
        <v>0.45300000000000001</v>
      </c>
      <c r="AD1198" s="1" t="s">
        <v>154</v>
      </c>
      <c r="AE1198" s="5">
        <f t="shared" si="227"/>
        <v>4</v>
      </c>
      <c r="AF1198" s="5">
        <f t="shared" si="228"/>
        <v>9</v>
      </c>
      <c r="AG1198">
        <v>202</v>
      </c>
      <c r="AH1198">
        <v>7</v>
      </c>
      <c r="AI1198">
        <v>4</v>
      </c>
      <c r="AJ1198">
        <v>101</v>
      </c>
      <c r="AK1198">
        <f t="shared" si="224"/>
        <v>101</v>
      </c>
      <c r="AL1198">
        <v>59</v>
      </c>
      <c r="AM1198">
        <v>42</v>
      </c>
      <c r="AN1198">
        <v>6</v>
      </c>
      <c r="AO1198" s="1" t="s">
        <v>364</v>
      </c>
    </row>
    <row r="1199" spans="1:41" x14ac:dyDescent="0.35">
      <c r="A1199" s="2">
        <v>38866</v>
      </c>
      <c r="B1199" t="s">
        <v>138</v>
      </c>
      <c r="C1199">
        <v>5</v>
      </c>
      <c r="D1199" t="s">
        <v>139</v>
      </c>
      <c r="E1199" t="s">
        <v>54</v>
      </c>
      <c r="F1199">
        <v>63</v>
      </c>
      <c r="G1199">
        <v>25</v>
      </c>
      <c r="H1199">
        <v>1</v>
      </c>
      <c r="J1199">
        <v>23</v>
      </c>
      <c r="K1199" t="s">
        <v>37</v>
      </c>
      <c r="L1199" t="s">
        <v>934</v>
      </c>
      <c r="M1199" s="1" t="s">
        <v>1380</v>
      </c>
      <c r="N1199">
        <v>1.58</v>
      </c>
      <c r="O1199" s="3">
        <v>7.4999999999999997E-2</v>
      </c>
      <c r="P1199" s="3">
        <v>3.7999999999999999E-2</v>
      </c>
      <c r="Q1199" s="3">
        <v>0.71299999999999997</v>
      </c>
      <c r="R1199" s="3">
        <v>0.754</v>
      </c>
      <c r="S1199" s="3">
        <v>0.69599999999999995</v>
      </c>
      <c r="T1199" s="1" t="s">
        <v>108</v>
      </c>
      <c r="U1199" s="5">
        <f t="shared" si="222"/>
        <v>2</v>
      </c>
      <c r="V1199" s="5">
        <f t="shared" si="223"/>
        <v>4</v>
      </c>
      <c r="W1199" s="5">
        <f t="shared" si="225"/>
        <v>2</v>
      </c>
      <c r="X1199" s="5">
        <f t="shared" si="226"/>
        <v>4</v>
      </c>
      <c r="Y1199" s="3">
        <v>0.55800000000000005</v>
      </c>
      <c r="Z1199" s="3">
        <v>0.41599999999999998</v>
      </c>
      <c r="AA1199" s="3">
        <v>0.05</v>
      </c>
      <c r="AB1199" s="3">
        <v>0.33300000000000002</v>
      </c>
      <c r="AC1199" s="3">
        <v>0.53700000000000003</v>
      </c>
      <c r="AD1199" s="1" t="s">
        <v>183</v>
      </c>
      <c r="AE1199" s="5">
        <f t="shared" si="227"/>
        <v>6</v>
      </c>
      <c r="AF1199" s="5">
        <f t="shared" si="228"/>
        <v>12</v>
      </c>
      <c r="AG1199">
        <v>181</v>
      </c>
      <c r="AH1199">
        <v>6</v>
      </c>
      <c r="AI1199">
        <v>3</v>
      </c>
      <c r="AJ1199">
        <v>80</v>
      </c>
      <c r="AK1199">
        <f t="shared" si="224"/>
        <v>101</v>
      </c>
      <c r="AL1199">
        <v>57</v>
      </c>
      <c r="AM1199">
        <v>23</v>
      </c>
      <c r="AN1199">
        <v>5</v>
      </c>
      <c r="AO1199" s="1" t="s">
        <v>696</v>
      </c>
    </row>
    <row r="1200" spans="1:41" x14ac:dyDescent="0.35">
      <c r="A1200" s="2">
        <v>38866</v>
      </c>
      <c r="B1200" t="s">
        <v>138</v>
      </c>
      <c r="C1200">
        <v>5</v>
      </c>
      <c r="D1200" t="s">
        <v>139</v>
      </c>
      <c r="E1200" t="s">
        <v>128</v>
      </c>
      <c r="F1200">
        <v>63</v>
      </c>
      <c r="G1200">
        <v>9</v>
      </c>
      <c r="H1200">
        <v>1</v>
      </c>
      <c r="J1200">
        <v>9</v>
      </c>
      <c r="K1200" t="s">
        <v>37</v>
      </c>
      <c r="L1200" t="s">
        <v>1350</v>
      </c>
      <c r="M1200" s="1" t="s">
        <v>1381</v>
      </c>
      <c r="N1200">
        <v>1.1100000000000001</v>
      </c>
      <c r="O1200" s="3">
        <v>3.9E-2</v>
      </c>
      <c r="P1200" s="3">
        <v>7.0000000000000001E-3</v>
      </c>
      <c r="Q1200" s="3">
        <v>0.68600000000000005</v>
      </c>
      <c r="R1200" s="3">
        <v>0.71399999999999997</v>
      </c>
      <c r="S1200" s="3">
        <v>0.54200000000000004</v>
      </c>
      <c r="T1200" s="1" t="s">
        <v>1382</v>
      </c>
      <c r="U1200" s="5">
        <f t="shared" si="222"/>
        <v>12</v>
      </c>
      <c r="V1200" s="5">
        <f t="shared" si="223"/>
        <v>15</v>
      </c>
      <c r="W1200" s="5">
        <f t="shared" si="225"/>
        <v>12</v>
      </c>
      <c r="X1200" s="5">
        <f t="shared" si="226"/>
        <v>15</v>
      </c>
      <c r="Y1200" s="3">
        <v>0.53900000000000003</v>
      </c>
      <c r="Z1200" s="3">
        <v>0.377</v>
      </c>
      <c r="AA1200" s="3">
        <v>7.9000000000000001E-2</v>
      </c>
      <c r="AB1200" s="3">
        <v>0.27400000000000002</v>
      </c>
      <c r="AC1200" s="3">
        <v>0.56100000000000005</v>
      </c>
      <c r="AD1200" s="1" t="s">
        <v>267</v>
      </c>
      <c r="AE1200" s="5">
        <f t="shared" si="227"/>
        <v>6</v>
      </c>
      <c r="AF1200" s="5">
        <f t="shared" si="228"/>
        <v>10</v>
      </c>
      <c r="AG1200">
        <v>267</v>
      </c>
      <c r="AH1200">
        <v>6</v>
      </c>
      <c r="AI1200">
        <v>1</v>
      </c>
      <c r="AJ1200">
        <v>153</v>
      </c>
      <c r="AK1200">
        <f t="shared" si="224"/>
        <v>114</v>
      </c>
      <c r="AL1200">
        <v>105</v>
      </c>
      <c r="AM1200">
        <v>48</v>
      </c>
      <c r="AN1200">
        <v>9</v>
      </c>
      <c r="AO1200" s="1" t="s">
        <v>726</v>
      </c>
    </row>
    <row r="1201" spans="1:41" x14ac:dyDescent="0.35">
      <c r="A1201" s="2">
        <v>38866</v>
      </c>
      <c r="B1201" t="s">
        <v>138</v>
      </c>
      <c r="C1201">
        <v>5</v>
      </c>
      <c r="D1201" t="s">
        <v>139</v>
      </c>
      <c r="E1201" t="s">
        <v>133</v>
      </c>
      <c r="F1201">
        <v>63</v>
      </c>
      <c r="G1201">
        <v>46</v>
      </c>
      <c r="H1201">
        <v>1</v>
      </c>
      <c r="K1201" t="s">
        <v>37</v>
      </c>
      <c r="L1201" t="s">
        <v>1383</v>
      </c>
      <c r="M1201" s="1" t="s">
        <v>1384</v>
      </c>
      <c r="N1201">
        <v>2.52</v>
      </c>
      <c r="O1201" s="3">
        <v>0.16700000000000001</v>
      </c>
      <c r="P1201" s="3">
        <v>2.8000000000000001E-2</v>
      </c>
      <c r="Q1201" s="3">
        <v>0.83299999999999996</v>
      </c>
      <c r="R1201" s="3">
        <v>0.83299999999999996</v>
      </c>
      <c r="S1201" s="3">
        <v>0.66700000000000004</v>
      </c>
      <c r="T1201" s="1" t="s">
        <v>57</v>
      </c>
      <c r="U1201" s="5">
        <f t="shared" si="222"/>
        <v>0</v>
      </c>
      <c r="V1201" s="5">
        <f t="shared" si="223"/>
        <v>0</v>
      </c>
      <c r="W1201" s="5">
        <f t="shared" si="225"/>
        <v>0</v>
      </c>
      <c r="X1201" s="5">
        <f t="shared" si="226"/>
        <v>0</v>
      </c>
      <c r="Y1201" s="3">
        <v>0.61799999999999999</v>
      </c>
      <c r="Z1201" s="3">
        <v>0.49099999999999999</v>
      </c>
      <c r="AA1201" s="3">
        <v>1.9E-2</v>
      </c>
      <c r="AB1201" s="3">
        <v>0.5</v>
      </c>
      <c r="AC1201" s="3">
        <v>0.47599999999999998</v>
      </c>
      <c r="AD1201" s="1" t="s">
        <v>52</v>
      </c>
      <c r="AE1201" s="5">
        <f t="shared" si="227"/>
        <v>4</v>
      </c>
      <c r="AF1201" s="5">
        <f t="shared" si="228"/>
        <v>8</v>
      </c>
      <c r="AG1201">
        <v>89</v>
      </c>
      <c r="AH1201">
        <v>6</v>
      </c>
      <c r="AI1201">
        <v>1</v>
      </c>
      <c r="AJ1201">
        <v>36</v>
      </c>
      <c r="AK1201">
        <f t="shared" si="224"/>
        <v>53</v>
      </c>
      <c r="AL1201">
        <v>30</v>
      </c>
      <c r="AM1201">
        <v>6</v>
      </c>
      <c r="AN1201">
        <v>1</v>
      </c>
      <c r="AO1201" s="1" t="s">
        <v>411</v>
      </c>
    </row>
    <row r="1202" spans="1:41" x14ac:dyDescent="0.35">
      <c r="A1202" s="2">
        <v>38852</v>
      </c>
      <c r="B1202" t="s">
        <v>1262</v>
      </c>
      <c r="C1202">
        <v>3</v>
      </c>
      <c r="D1202" t="s">
        <v>139</v>
      </c>
      <c r="E1202" t="s">
        <v>54</v>
      </c>
      <c r="F1202">
        <v>71</v>
      </c>
      <c r="G1202">
        <v>34</v>
      </c>
      <c r="H1202">
        <v>0</v>
      </c>
      <c r="I1202" t="s">
        <v>203</v>
      </c>
      <c r="K1202" t="s">
        <v>609</v>
      </c>
      <c r="L1202" t="s">
        <v>37</v>
      </c>
      <c r="M1202" s="1" t="s">
        <v>69</v>
      </c>
      <c r="N1202">
        <v>0.71</v>
      </c>
      <c r="O1202" s="3">
        <v>1.7000000000000001E-2</v>
      </c>
      <c r="P1202" s="3">
        <v>0</v>
      </c>
      <c r="Q1202" s="3">
        <v>0.76700000000000002</v>
      </c>
      <c r="R1202" s="3">
        <v>0.435</v>
      </c>
      <c r="S1202" s="3">
        <v>0.5</v>
      </c>
      <c r="T1202" s="1" t="s">
        <v>399</v>
      </c>
      <c r="U1202" s="5">
        <f t="shared" si="222"/>
        <v>3</v>
      </c>
      <c r="V1202" s="5">
        <f t="shared" si="223"/>
        <v>9</v>
      </c>
      <c r="W1202" s="5">
        <f t="shared" si="225"/>
        <v>3</v>
      </c>
      <c r="X1202" s="5">
        <f t="shared" si="226"/>
        <v>9</v>
      </c>
      <c r="Y1202" s="3">
        <v>0.42199999999999999</v>
      </c>
      <c r="Z1202" s="3">
        <v>0.39300000000000002</v>
      </c>
      <c r="AA1202" s="3">
        <v>1.7999999999999999E-2</v>
      </c>
      <c r="AB1202" s="3">
        <v>0.40400000000000003</v>
      </c>
      <c r="AC1202" s="3">
        <v>0.33300000000000002</v>
      </c>
      <c r="AD1202" s="1" t="s">
        <v>89</v>
      </c>
      <c r="AE1202" s="5">
        <f t="shared" si="227"/>
        <v>3</v>
      </c>
      <c r="AF1202" s="5">
        <f t="shared" si="228"/>
        <v>7</v>
      </c>
      <c r="AG1202">
        <v>116</v>
      </c>
      <c r="AH1202">
        <v>1</v>
      </c>
      <c r="AI1202">
        <v>0</v>
      </c>
      <c r="AJ1202">
        <v>60</v>
      </c>
      <c r="AK1202">
        <f t="shared" si="224"/>
        <v>56</v>
      </c>
      <c r="AL1202">
        <v>46</v>
      </c>
      <c r="AM1202">
        <v>14</v>
      </c>
      <c r="AN1202">
        <v>1</v>
      </c>
      <c r="AO1202" s="1" t="s">
        <v>474</v>
      </c>
    </row>
    <row r="1203" spans="1:41" x14ac:dyDescent="0.35">
      <c r="A1203" s="2">
        <v>38852</v>
      </c>
      <c r="B1203" t="s">
        <v>1262</v>
      </c>
      <c r="C1203">
        <v>3</v>
      </c>
      <c r="D1203" t="s">
        <v>139</v>
      </c>
      <c r="E1203" t="s">
        <v>128</v>
      </c>
      <c r="F1203">
        <v>71</v>
      </c>
      <c r="G1203">
        <v>21</v>
      </c>
      <c r="H1203">
        <v>1</v>
      </c>
      <c r="I1203" t="s">
        <v>203</v>
      </c>
      <c r="J1203">
        <v>10</v>
      </c>
      <c r="K1203" t="s">
        <v>37</v>
      </c>
      <c r="L1203" t="s">
        <v>1366</v>
      </c>
      <c r="M1203" s="1" t="s">
        <v>899</v>
      </c>
      <c r="N1203">
        <v>1.08</v>
      </c>
      <c r="O1203" s="3">
        <v>0</v>
      </c>
      <c r="P1203" s="3">
        <v>1.0999999999999999E-2</v>
      </c>
      <c r="Q1203" s="3">
        <v>0.68799999999999994</v>
      </c>
      <c r="R1203" s="3">
        <v>0.54700000000000004</v>
      </c>
      <c r="S1203" s="3">
        <v>0.65500000000000003</v>
      </c>
      <c r="T1203" s="1" t="s">
        <v>991</v>
      </c>
      <c r="U1203" s="5">
        <f t="shared" si="222"/>
        <v>9</v>
      </c>
      <c r="V1203" s="5">
        <f t="shared" si="223"/>
        <v>13</v>
      </c>
      <c r="W1203" s="5">
        <f t="shared" si="225"/>
        <v>9</v>
      </c>
      <c r="X1203" s="5">
        <f t="shared" si="226"/>
        <v>13</v>
      </c>
      <c r="Y1203" s="3">
        <v>0.52</v>
      </c>
      <c r="Z1203" s="3">
        <v>0.45200000000000001</v>
      </c>
      <c r="AA1203" s="3">
        <v>0</v>
      </c>
      <c r="AB1203" s="3">
        <v>0.35799999999999998</v>
      </c>
      <c r="AC1203" s="3">
        <v>0.61299999999999999</v>
      </c>
      <c r="AD1203" s="1" t="s">
        <v>113</v>
      </c>
      <c r="AE1203" s="5">
        <f t="shared" si="227"/>
        <v>5</v>
      </c>
      <c r="AF1203" s="5">
        <f t="shared" si="228"/>
        <v>14</v>
      </c>
      <c r="AG1203">
        <v>177</v>
      </c>
      <c r="AH1203">
        <v>0</v>
      </c>
      <c r="AI1203">
        <v>1</v>
      </c>
      <c r="AJ1203">
        <v>93</v>
      </c>
      <c r="AK1203">
        <f t="shared" si="224"/>
        <v>84</v>
      </c>
      <c r="AL1203">
        <v>64</v>
      </c>
      <c r="AM1203">
        <v>29</v>
      </c>
      <c r="AN1203">
        <v>0</v>
      </c>
      <c r="AO1203" s="1" t="s">
        <v>190</v>
      </c>
    </row>
    <row r="1204" spans="1:41" x14ac:dyDescent="0.35">
      <c r="A1204" s="2">
        <v>38831</v>
      </c>
      <c r="B1204" t="s">
        <v>624</v>
      </c>
      <c r="C1204">
        <v>3</v>
      </c>
      <c r="D1204" t="s">
        <v>139</v>
      </c>
      <c r="E1204" t="s">
        <v>128</v>
      </c>
      <c r="F1204">
        <v>66</v>
      </c>
      <c r="G1204">
        <v>178</v>
      </c>
      <c r="H1204">
        <v>0</v>
      </c>
      <c r="J1204" t="s">
        <v>203</v>
      </c>
      <c r="K1204" t="s">
        <v>1017</v>
      </c>
      <c r="L1204" t="s">
        <v>37</v>
      </c>
      <c r="M1204" s="1" t="s">
        <v>583</v>
      </c>
      <c r="N1204">
        <v>1.04</v>
      </c>
      <c r="O1204" s="3">
        <v>2.4E-2</v>
      </c>
      <c r="P1204" s="3">
        <v>1.2E-2</v>
      </c>
      <c r="Q1204" s="3">
        <v>0.65900000000000003</v>
      </c>
      <c r="R1204" s="3">
        <v>0.68500000000000005</v>
      </c>
      <c r="S1204" s="3">
        <v>0.42899999999999999</v>
      </c>
      <c r="T1204" s="1" t="s">
        <v>89</v>
      </c>
      <c r="U1204" s="5">
        <f t="shared" si="222"/>
        <v>3</v>
      </c>
      <c r="V1204" s="5">
        <f t="shared" si="223"/>
        <v>7</v>
      </c>
      <c r="W1204" s="5">
        <f t="shared" si="225"/>
        <v>3</v>
      </c>
      <c r="X1204" s="5">
        <f t="shared" si="226"/>
        <v>7</v>
      </c>
      <c r="Y1204" s="3">
        <v>0.497</v>
      </c>
      <c r="Z1204" s="3">
        <v>0.41899999999999998</v>
      </c>
      <c r="AA1204" s="3">
        <v>1.9E-2</v>
      </c>
      <c r="AB1204" s="3">
        <v>0.3</v>
      </c>
      <c r="AC1204" s="3">
        <v>0.65700000000000003</v>
      </c>
      <c r="AD1204" s="1" t="s">
        <v>283</v>
      </c>
      <c r="AE1204" s="5">
        <f t="shared" si="227"/>
        <v>3</v>
      </c>
      <c r="AF1204" s="5">
        <f t="shared" si="228"/>
        <v>10</v>
      </c>
      <c r="AG1204">
        <v>187</v>
      </c>
      <c r="AH1204">
        <v>2</v>
      </c>
      <c r="AI1204">
        <v>1</v>
      </c>
      <c r="AJ1204">
        <v>82</v>
      </c>
      <c r="AK1204">
        <f t="shared" si="224"/>
        <v>105</v>
      </c>
      <c r="AL1204">
        <v>54</v>
      </c>
      <c r="AM1204">
        <v>28</v>
      </c>
      <c r="AN1204">
        <v>2</v>
      </c>
      <c r="AO1204" s="1" t="s">
        <v>648</v>
      </c>
    </row>
    <row r="1205" spans="1:41" x14ac:dyDescent="0.35">
      <c r="A1205" s="2">
        <v>38824</v>
      </c>
      <c r="B1205" t="s">
        <v>196</v>
      </c>
      <c r="C1205">
        <v>3</v>
      </c>
      <c r="D1205" t="s">
        <v>139</v>
      </c>
      <c r="E1205" t="s">
        <v>128</v>
      </c>
      <c r="F1205">
        <v>67</v>
      </c>
      <c r="G1205">
        <v>1</v>
      </c>
      <c r="H1205">
        <v>0</v>
      </c>
      <c r="I1205" t="s">
        <v>203</v>
      </c>
      <c r="J1205">
        <v>1</v>
      </c>
      <c r="K1205" t="s">
        <v>435</v>
      </c>
      <c r="L1205" t="s">
        <v>37</v>
      </c>
      <c r="M1205" s="1" t="s">
        <v>623</v>
      </c>
      <c r="N1205">
        <v>0.79</v>
      </c>
      <c r="O1205" s="3">
        <v>1.0999999999999999E-2</v>
      </c>
      <c r="P1205" s="3">
        <v>4.2999999999999997E-2</v>
      </c>
      <c r="Q1205" s="3">
        <v>0.64900000000000002</v>
      </c>
      <c r="R1205" s="3">
        <v>0.59</v>
      </c>
      <c r="S1205" s="3">
        <v>0.57599999999999996</v>
      </c>
      <c r="T1205" s="1" t="s">
        <v>258</v>
      </c>
      <c r="U1205" s="5">
        <f t="shared" si="222"/>
        <v>8</v>
      </c>
      <c r="V1205" s="5">
        <f t="shared" si="223"/>
        <v>11</v>
      </c>
      <c r="W1205" s="5">
        <f t="shared" si="225"/>
        <v>8</v>
      </c>
      <c r="X1205" s="5">
        <f t="shared" si="226"/>
        <v>11</v>
      </c>
      <c r="Y1205" s="3">
        <v>0.47299999999999998</v>
      </c>
      <c r="Z1205" s="3">
        <v>0.32900000000000001</v>
      </c>
      <c r="AA1205" s="3">
        <v>1.4E-2</v>
      </c>
      <c r="AB1205" s="3">
        <v>0.28199999999999997</v>
      </c>
      <c r="AC1205" s="3">
        <v>0.38200000000000001</v>
      </c>
      <c r="AD1205" s="1" t="s">
        <v>75</v>
      </c>
      <c r="AE1205" s="5">
        <f t="shared" si="227"/>
        <v>2</v>
      </c>
      <c r="AF1205" s="5">
        <f t="shared" si="228"/>
        <v>2</v>
      </c>
      <c r="AG1205">
        <v>167</v>
      </c>
      <c r="AH1205">
        <v>1</v>
      </c>
      <c r="AI1205">
        <v>4</v>
      </c>
      <c r="AJ1205">
        <v>94</v>
      </c>
      <c r="AK1205">
        <f t="shared" si="224"/>
        <v>73</v>
      </c>
      <c r="AL1205">
        <v>61</v>
      </c>
      <c r="AM1205">
        <v>33</v>
      </c>
      <c r="AN1205">
        <v>1</v>
      </c>
      <c r="AO1205" s="1" t="s">
        <v>289</v>
      </c>
    </row>
    <row r="1206" spans="1:41" x14ac:dyDescent="0.35">
      <c r="A1206" s="2">
        <v>38814</v>
      </c>
      <c r="B1206" t="s">
        <v>1385</v>
      </c>
      <c r="C1206">
        <v>3</v>
      </c>
      <c r="D1206" t="s">
        <v>1348</v>
      </c>
      <c r="E1206" t="s">
        <v>98</v>
      </c>
      <c r="F1206">
        <v>64</v>
      </c>
      <c r="G1206">
        <v>206</v>
      </c>
      <c r="H1206">
        <v>1</v>
      </c>
      <c r="K1206" t="s">
        <v>37</v>
      </c>
      <c r="L1206" t="s">
        <v>1386</v>
      </c>
      <c r="M1206" s="1" t="s">
        <v>1387</v>
      </c>
      <c r="U1206" s="5">
        <f t="shared" si="222"/>
        <v>0</v>
      </c>
      <c r="V1206" s="5">
        <f t="shared" si="223"/>
        <v>0</v>
      </c>
      <c r="AK1206">
        <f t="shared" si="224"/>
        <v>0</v>
      </c>
    </row>
    <row r="1207" spans="1:41" x14ac:dyDescent="0.35">
      <c r="A1207" s="2">
        <v>38814</v>
      </c>
      <c r="B1207" t="s">
        <v>1385</v>
      </c>
      <c r="C1207">
        <v>3</v>
      </c>
      <c r="D1207" t="s">
        <v>1348</v>
      </c>
      <c r="E1207" t="s">
        <v>98</v>
      </c>
      <c r="F1207">
        <v>64</v>
      </c>
      <c r="G1207">
        <v>49</v>
      </c>
      <c r="H1207">
        <v>1</v>
      </c>
      <c r="K1207" t="s">
        <v>37</v>
      </c>
      <c r="L1207" t="s">
        <v>1388</v>
      </c>
      <c r="M1207" s="1" t="s">
        <v>1389</v>
      </c>
      <c r="U1207" s="5">
        <f t="shared" si="222"/>
        <v>0</v>
      </c>
      <c r="V1207" s="5">
        <f t="shared" si="223"/>
        <v>0</v>
      </c>
      <c r="AK1207">
        <f t="shared" si="224"/>
        <v>0</v>
      </c>
    </row>
    <row r="1208" spans="1:41" x14ac:dyDescent="0.35">
      <c r="A1208" s="2">
        <v>38796</v>
      </c>
      <c r="B1208" t="s">
        <v>529</v>
      </c>
      <c r="C1208">
        <v>3</v>
      </c>
      <c r="D1208" t="s">
        <v>35</v>
      </c>
      <c r="E1208" t="s">
        <v>128</v>
      </c>
      <c r="F1208">
        <v>66</v>
      </c>
      <c r="G1208">
        <v>7</v>
      </c>
      <c r="H1208">
        <v>0</v>
      </c>
      <c r="J1208">
        <v>7</v>
      </c>
      <c r="K1208" t="s">
        <v>1366</v>
      </c>
      <c r="L1208" t="s">
        <v>37</v>
      </c>
      <c r="M1208" s="1" t="s">
        <v>492</v>
      </c>
      <c r="N1208">
        <v>0.66</v>
      </c>
      <c r="O1208" s="3">
        <v>2.4E-2</v>
      </c>
      <c r="P1208" s="3">
        <v>7.2999999999999995E-2</v>
      </c>
      <c r="Q1208" s="3">
        <v>0.52400000000000002</v>
      </c>
      <c r="R1208" s="3">
        <v>0.55800000000000005</v>
      </c>
      <c r="S1208" s="3">
        <v>0.38500000000000001</v>
      </c>
      <c r="T1208" s="1" t="s">
        <v>1390</v>
      </c>
      <c r="U1208" s="5">
        <f t="shared" si="222"/>
        <v>12</v>
      </c>
      <c r="V1208" s="5">
        <f t="shared" si="223"/>
        <v>18</v>
      </c>
      <c r="W1208" s="5">
        <f t="shared" ref="W1208:W1213" si="229">_xlfn.NUMBERVALUE(LEFT(T1208, FIND( "/", T1208) - 1))</f>
        <v>12</v>
      </c>
      <c r="X1208" s="5">
        <f t="shared" ref="X1208:X1213" si="230">_xlfn.NUMBERVALUE(RIGHT(T1208, LEN(T1208) - FIND( "/", T1208)))</f>
        <v>18</v>
      </c>
      <c r="Y1208" s="3">
        <v>0.42499999999999999</v>
      </c>
      <c r="Z1208" s="3">
        <v>0.34599999999999997</v>
      </c>
      <c r="AA1208" s="3">
        <v>1.9E-2</v>
      </c>
      <c r="AB1208" s="3">
        <v>0.38500000000000001</v>
      </c>
      <c r="AC1208" s="3">
        <v>0.23100000000000001</v>
      </c>
      <c r="AD1208" s="1" t="s">
        <v>75</v>
      </c>
      <c r="AE1208" s="5">
        <f t="shared" ref="AE1208:AE1213" si="231">_xlfn.NUMBERVALUE(LEFT(AD1208, FIND( "/", AD1208) - 1))</f>
        <v>2</v>
      </c>
      <c r="AF1208" s="5">
        <f t="shared" ref="AF1208:AF1213" si="232">_xlfn.NUMBERVALUE(RIGHT(AD1208, LEN(AD1208) - FIND( "/", AD1208)))</f>
        <v>2</v>
      </c>
      <c r="AG1208">
        <v>134</v>
      </c>
      <c r="AH1208">
        <v>2</v>
      </c>
      <c r="AI1208">
        <v>6</v>
      </c>
      <c r="AJ1208">
        <v>82</v>
      </c>
      <c r="AK1208">
        <f t="shared" si="224"/>
        <v>52</v>
      </c>
      <c r="AL1208">
        <v>43</v>
      </c>
      <c r="AM1208">
        <v>39</v>
      </c>
      <c r="AN1208">
        <v>1</v>
      </c>
      <c r="AO1208" s="1" t="s">
        <v>72</v>
      </c>
    </row>
    <row r="1209" spans="1:41" x14ac:dyDescent="0.35">
      <c r="A1209" s="2">
        <v>38796</v>
      </c>
      <c r="B1209" t="s">
        <v>529</v>
      </c>
      <c r="C1209">
        <v>3</v>
      </c>
      <c r="D1209" t="s">
        <v>35</v>
      </c>
      <c r="E1209" t="s">
        <v>133</v>
      </c>
      <c r="F1209">
        <v>66</v>
      </c>
      <c r="G1209">
        <v>37</v>
      </c>
      <c r="H1209">
        <v>1</v>
      </c>
      <c r="K1209" t="s">
        <v>37</v>
      </c>
      <c r="L1209" t="s">
        <v>848</v>
      </c>
      <c r="M1209" s="1" t="s">
        <v>100</v>
      </c>
      <c r="N1209">
        <v>4.32</v>
      </c>
      <c r="O1209" s="3">
        <v>0.222</v>
      </c>
      <c r="P1209" s="3">
        <v>2.8000000000000001E-2</v>
      </c>
      <c r="Q1209" s="3">
        <v>0.72199999999999998</v>
      </c>
      <c r="R1209" s="3">
        <v>1</v>
      </c>
      <c r="S1209" s="3">
        <v>0.6</v>
      </c>
      <c r="T1209" s="1" t="s">
        <v>57</v>
      </c>
      <c r="U1209" s="5">
        <f t="shared" si="222"/>
        <v>0</v>
      </c>
      <c r="V1209" s="5">
        <f t="shared" si="223"/>
        <v>0</v>
      </c>
      <c r="W1209" s="5">
        <f t="shared" si="229"/>
        <v>0</v>
      </c>
      <c r="X1209" s="5">
        <f t="shared" si="230"/>
        <v>0</v>
      </c>
      <c r="Y1209" s="3">
        <v>0.65100000000000002</v>
      </c>
      <c r="Z1209" s="3">
        <v>0.48</v>
      </c>
      <c r="AA1209" s="3">
        <v>0.06</v>
      </c>
      <c r="AB1209" s="3">
        <v>0.4</v>
      </c>
      <c r="AC1209" s="3">
        <v>0.6</v>
      </c>
      <c r="AD1209" s="1" t="s">
        <v>186</v>
      </c>
      <c r="AE1209" s="5">
        <f t="shared" si="231"/>
        <v>4</v>
      </c>
      <c r="AF1209" s="5">
        <f t="shared" si="232"/>
        <v>7</v>
      </c>
      <c r="AG1209">
        <v>86</v>
      </c>
      <c r="AH1209">
        <v>8</v>
      </c>
      <c r="AI1209">
        <v>1</v>
      </c>
      <c r="AJ1209">
        <v>36</v>
      </c>
      <c r="AK1209">
        <f t="shared" si="224"/>
        <v>50</v>
      </c>
      <c r="AL1209">
        <v>26</v>
      </c>
      <c r="AM1209">
        <v>10</v>
      </c>
      <c r="AN1209">
        <v>3</v>
      </c>
      <c r="AO1209" s="1" t="s">
        <v>226</v>
      </c>
    </row>
    <row r="1210" spans="1:41" x14ac:dyDescent="0.35">
      <c r="A1210" s="2">
        <v>38782</v>
      </c>
      <c r="B1210" t="s">
        <v>536</v>
      </c>
      <c r="C1210">
        <v>3</v>
      </c>
      <c r="D1210" t="s">
        <v>35</v>
      </c>
      <c r="E1210" t="s">
        <v>133</v>
      </c>
      <c r="F1210">
        <v>67</v>
      </c>
      <c r="G1210">
        <v>88</v>
      </c>
      <c r="H1210">
        <v>0</v>
      </c>
      <c r="J1210" t="s">
        <v>203</v>
      </c>
      <c r="K1210" t="s">
        <v>879</v>
      </c>
      <c r="L1210" t="s">
        <v>37</v>
      </c>
      <c r="M1210" s="1" t="s">
        <v>62</v>
      </c>
      <c r="N1210">
        <v>0.74</v>
      </c>
      <c r="O1210" s="3">
        <v>1.2999999999999999E-2</v>
      </c>
      <c r="P1210" s="3">
        <v>2.7E-2</v>
      </c>
      <c r="Q1210" s="3">
        <v>0.56000000000000005</v>
      </c>
      <c r="R1210" s="3">
        <v>0.59499999999999997</v>
      </c>
      <c r="S1210" s="3">
        <v>0.42399999999999999</v>
      </c>
      <c r="T1210" s="1" t="s">
        <v>433</v>
      </c>
      <c r="U1210" s="5">
        <f t="shared" si="222"/>
        <v>7</v>
      </c>
      <c r="V1210" s="5">
        <f t="shared" si="223"/>
        <v>12</v>
      </c>
      <c r="W1210" s="5">
        <f t="shared" si="229"/>
        <v>7</v>
      </c>
      <c r="X1210" s="5">
        <f t="shared" si="230"/>
        <v>12</v>
      </c>
      <c r="Y1210" s="3">
        <v>0.45</v>
      </c>
      <c r="Z1210" s="3">
        <v>0.35699999999999998</v>
      </c>
      <c r="AA1210" s="3">
        <v>3.5999999999999997E-2</v>
      </c>
      <c r="AB1210" s="3">
        <v>0.25</v>
      </c>
      <c r="AC1210" s="3">
        <v>0.625</v>
      </c>
      <c r="AD1210" s="1" t="s">
        <v>108</v>
      </c>
      <c r="AE1210" s="5">
        <f t="shared" si="231"/>
        <v>2</v>
      </c>
      <c r="AF1210" s="5">
        <f t="shared" si="232"/>
        <v>4</v>
      </c>
      <c r="AG1210">
        <v>131</v>
      </c>
      <c r="AH1210">
        <v>1</v>
      </c>
      <c r="AI1210">
        <v>2</v>
      </c>
      <c r="AJ1210">
        <v>75</v>
      </c>
      <c r="AK1210">
        <f t="shared" si="224"/>
        <v>56</v>
      </c>
      <c r="AL1210">
        <v>42</v>
      </c>
      <c r="AM1210">
        <v>33</v>
      </c>
      <c r="AN1210">
        <v>2</v>
      </c>
      <c r="AO1210" s="1" t="s">
        <v>502</v>
      </c>
    </row>
    <row r="1211" spans="1:41" x14ac:dyDescent="0.35">
      <c r="A1211" s="2">
        <v>38768</v>
      </c>
      <c r="B1211" t="s">
        <v>1150</v>
      </c>
      <c r="C1211">
        <v>3</v>
      </c>
      <c r="D1211" t="s">
        <v>35</v>
      </c>
      <c r="E1211" t="s">
        <v>43</v>
      </c>
      <c r="F1211">
        <v>72</v>
      </c>
      <c r="G1211">
        <v>23</v>
      </c>
      <c r="H1211">
        <v>0</v>
      </c>
      <c r="I1211" t="s">
        <v>203</v>
      </c>
      <c r="J1211">
        <v>6</v>
      </c>
      <c r="K1211" t="s">
        <v>693</v>
      </c>
      <c r="L1211" t="s">
        <v>37</v>
      </c>
      <c r="M1211" s="1" t="s">
        <v>1391</v>
      </c>
      <c r="N1211">
        <v>0.84</v>
      </c>
      <c r="O1211" s="3">
        <v>2.8000000000000001E-2</v>
      </c>
      <c r="P1211" s="3">
        <v>2.8000000000000001E-2</v>
      </c>
      <c r="Q1211" s="3">
        <v>0.69199999999999995</v>
      </c>
      <c r="R1211" s="3">
        <v>0.68899999999999995</v>
      </c>
      <c r="S1211" s="3">
        <v>0.60599999999999998</v>
      </c>
      <c r="T1211" s="1" t="s">
        <v>108</v>
      </c>
      <c r="U1211" s="5">
        <f t="shared" si="222"/>
        <v>2</v>
      </c>
      <c r="V1211" s="5">
        <f t="shared" si="223"/>
        <v>4</v>
      </c>
      <c r="W1211" s="5">
        <f t="shared" si="229"/>
        <v>2</v>
      </c>
      <c r="X1211" s="5">
        <f t="shared" si="230"/>
        <v>4</v>
      </c>
      <c r="Y1211" s="3">
        <v>0.48499999999999999</v>
      </c>
      <c r="Z1211" s="3">
        <v>0.28399999999999997</v>
      </c>
      <c r="AA1211" s="3">
        <v>0.21099999999999999</v>
      </c>
      <c r="AB1211" s="3">
        <v>0.20300000000000001</v>
      </c>
      <c r="AC1211" s="3">
        <v>0.45200000000000001</v>
      </c>
      <c r="AD1211" s="1" t="s">
        <v>63</v>
      </c>
      <c r="AE1211" s="5">
        <f t="shared" si="231"/>
        <v>2</v>
      </c>
      <c r="AF1211" s="5">
        <f t="shared" si="232"/>
        <v>5</v>
      </c>
      <c r="AG1211">
        <v>202</v>
      </c>
      <c r="AH1211">
        <v>3</v>
      </c>
      <c r="AI1211">
        <v>3</v>
      </c>
      <c r="AJ1211">
        <v>107</v>
      </c>
      <c r="AK1211">
        <f t="shared" si="224"/>
        <v>95</v>
      </c>
      <c r="AL1211">
        <v>74</v>
      </c>
      <c r="AM1211">
        <v>33</v>
      </c>
      <c r="AN1211">
        <v>20</v>
      </c>
      <c r="AO1211" s="1" t="s">
        <v>525</v>
      </c>
    </row>
    <row r="1212" spans="1:41" x14ac:dyDescent="0.35">
      <c r="A1212" s="2">
        <v>38768</v>
      </c>
      <c r="B1212" t="s">
        <v>1150</v>
      </c>
      <c r="C1212">
        <v>3</v>
      </c>
      <c r="D1212" t="s">
        <v>35</v>
      </c>
      <c r="E1212" t="s">
        <v>49</v>
      </c>
      <c r="F1212">
        <v>72</v>
      </c>
      <c r="G1212">
        <v>40</v>
      </c>
      <c r="H1212">
        <v>1</v>
      </c>
      <c r="I1212" t="s">
        <v>203</v>
      </c>
      <c r="K1212" t="s">
        <v>37</v>
      </c>
      <c r="L1212" t="s">
        <v>1392</v>
      </c>
      <c r="M1212" s="1" t="s">
        <v>1393</v>
      </c>
      <c r="N1212">
        <v>1</v>
      </c>
      <c r="O1212" s="3">
        <v>4.1000000000000002E-2</v>
      </c>
      <c r="P1212" s="3">
        <v>3.3000000000000002E-2</v>
      </c>
      <c r="Q1212" s="3">
        <v>0.61799999999999999</v>
      </c>
      <c r="R1212" s="3">
        <v>0.72399999999999998</v>
      </c>
      <c r="S1212" s="3">
        <v>0.51100000000000001</v>
      </c>
      <c r="T1212" s="1" t="s">
        <v>311</v>
      </c>
      <c r="U1212" s="5">
        <f t="shared" si="222"/>
        <v>8</v>
      </c>
      <c r="V1212" s="5">
        <f t="shared" si="223"/>
        <v>9</v>
      </c>
      <c r="W1212" s="5">
        <f t="shared" si="229"/>
        <v>8</v>
      </c>
      <c r="X1212" s="5">
        <f t="shared" si="230"/>
        <v>9</v>
      </c>
      <c r="Y1212" s="3">
        <v>0.51300000000000001</v>
      </c>
      <c r="Z1212" s="3">
        <v>0.35599999999999998</v>
      </c>
      <c r="AA1212" s="3">
        <v>0.02</v>
      </c>
      <c r="AB1212" s="3">
        <v>0.314</v>
      </c>
      <c r="AC1212" s="3">
        <v>0.45200000000000001</v>
      </c>
      <c r="AD1212" s="1" t="s">
        <v>1328</v>
      </c>
      <c r="AE1212" s="5">
        <f t="shared" si="231"/>
        <v>2</v>
      </c>
      <c r="AF1212" s="5">
        <f t="shared" si="232"/>
        <v>13</v>
      </c>
      <c r="AG1212">
        <v>224</v>
      </c>
      <c r="AH1212">
        <v>5</v>
      </c>
      <c r="AI1212">
        <v>4</v>
      </c>
      <c r="AJ1212">
        <v>123</v>
      </c>
      <c r="AK1212">
        <f t="shared" si="224"/>
        <v>101</v>
      </c>
      <c r="AL1212">
        <v>76</v>
      </c>
      <c r="AM1212">
        <v>47</v>
      </c>
      <c r="AN1212">
        <v>2</v>
      </c>
      <c r="AO1212" s="1" t="s">
        <v>448</v>
      </c>
    </row>
    <row r="1213" spans="1:41" x14ac:dyDescent="0.35">
      <c r="A1213" s="2">
        <v>38768</v>
      </c>
      <c r="B1213" t="s">
        <v>1150</v>
      </c>
      <c r="C1213">
        <v>3</v>
      </c>
      <c r="D1213" t="s">
        <v>35</v>
      </c>
      <c r="E1213" t="s">
        <v>54</v>
      </c>
      <c r="F1213">
        <v>72</v>
      </c>
      <c r="G1213">
        <v>53</v>
      </c>
      <c r="H1213">
        <v>1</v>
      </c>
      <c r="I1213" t="s">
        <v>203</v>
      </c>
      <c r="K1213" t="s">
        <v>37</v>
      </c>
      <c r="L1213" t="s">
        <v>761</v>
      </c>
      <c r="M1213" s="1" t="s">
        <v>1394</v>
      </c>
      <c r="N1213">
        <v>1.03</v>
      </c>
      <c r="O1213" s="3">
        <v>0.06</v>
      </c>
      <c r="P1213" s="3">
        <v>2.4E-2</v>
      </c>
      <c r="Q1213" s="3">
        <v>0.54200000000000004</v>
      </c>
      <c r="R1213" s="3">
        <v>0.66700000000000004</v>
      </c>
      <c r="S1213" s="3">
        <v>0.47399999999999998</v>
      </c>
      <c r="T1213" s="1" t="s">
        <v>171</v>
      </c>
      <c r="U1213" s="5">
        <f t="shared" si="222"/>
        <v>1</v>
      </c>
      <c r="V1213" s="5">
        <f t="shared" si="223"/>
        <v>6</v>
      </c>
      <c r="W1213" s="5">
        <f t="shared" si="229"/>
        <v>1</v>
      </c>
      <c r="X1213" s="5">
        <f t="shared" si="230"/>
        <v>6</v>
      </c>
      <c r="Y1213" s="3">
        <v>0.50600000000000001</v>
      </c>
      <c r="Z1213" s="3">
        <v>0.435</v>
      </c>
      <c r="AA1213" s="3">
        <v>8.2000000000000003E-2</v>
      </c>
      <c r="AB1213" s="3">
        <v>0.25600000000000001</v>
      </c>
      <c r="AC1213" s="3">
        <v>0.58699999999999997</v>
      </c>
      <c r="AD1213" s="1" t="s">
        <v>267</v>
      </c>
      <c r="AE1213" s="5">
        <f t="shared" si="231"/>
        <v>6</v>
      </c>
      <c r="AF1213" s="5">
        <f t="shared" si="232"/>
        <v>10</v>
      </c>
      <c r="AG1213">
        <v>168</v>
      </c>
      <c r="AH1213">
        <v>5</v>
      </c>
      <c r="AI1213">
        <v>2</v>
      </c>
      <c r="AJ1213">
        <v>83</v>
      </c>
      <c r="AK1213">
        <f t="shared" si="224"/>
        <v>85</v>
      </c>
      <c r="AL1213">
        <v>45</v>
      </c>
      <c r="AM1213">
        <v>38</v>
      </c>
      <c r="AN1213">
        <v>7</v>
      </c>
      <c r="AO1213" s="1" t="s">
        <v>644</v>
      </c>
    </row>
    <row r="1214" spans="1:41" x14ac:dyDescent="0.35">
      <c r="A1214" s="2">
        <v>38758</v>
      </c>
      <c r="B1214" t="s">
        <v>1395</v>
      </c>
      <c r="C1214">
        <v>3</v>
      </c>
      <c r="D1214" t="s">
        <v>35</v>
      </c>
      <c r="E1214" t="s">
        <v>98</v>
      </c>
      <c r="F1214">
        <v>70</v>
      </c>
      <c r="G1214">
        <v>196</v>
      </c>
      <c r="H1214">
        <v>1</v>
      </c>
      <c r="K1214" t="s">
        <v>37</v>
      </c>
      <c r="L1214" t="s">
        <v>1396</v>
      </c>
      <c r="M1214" s="1" t="s">
        <v>1397</v>
      </c>
      <c r="U1214" s="5">
        <f t="shared" si="222"/>
        <v>0</v>
      </c>
      <c r="V1214" s="5">
        <f t="shared" si="223"/>
        <v>0</v>
      </c>
      <c r="AK1214">
        <f t="shared" si="224"/>
        <v>0</v>
      </c>
    </row>
    <row r="1215" spans="1:41" x14ac:dyDescent="0.35">
      <c r="A1215" s="2">
        <v>38758</v>
      </c>
      <c r="B1215" t="s">
        <v>1395</v>
      </c>
      <c r="C1215">
        <v>3</v>
      </c>
      <c r="D1215" t="s">
        <v>35</v>
      </c>
      <c r="E1215" t="s">
        <v>98</v>
      </c>
      <c r="F1215">
        <v>70</v>
      </c>
      <c r="G1215">
        <v>170</v>
      </c>
      <c r="H1215">
        <v>1</v>
      </c>
      <c r="K1215" t="s">
        <v>37</v>
      </c>
      <c r="L1215" t="s">
        <v>1182</v>
      </c>
      <c r="M1215" s="1" t="s">
        <v>1398</v>
      </c>
      <c r="U1215" s="5">
        <f t="shared" si="222"/>
        <v>0</v>
      </c>
      <c r="V1215" s="5">
        <f t="shared" si="223"/>
        <v>0</v>
      </c>
      <c r="AK1215">
        <f t="shared" si="224"/>
        <v>0</v>
      </c>
    </row>
    <row r="1216" spans="1:41" x14ac:dyDescent="0.35">
      <c r="A1216" s="2">
        <v>38747</v>
      </c>
      <c r="B1216" t="s">
        <v>1399</v>
      </c>
      <c r="C1216">
        <v>3</v>
      </c>
      <c r="D1216" t="s">
        <v>1348</v>
      </c>
      <c r="E1216" t="s">
        <v>36</v>
      </c>
      <c r="F1216">
        <v>81</v>
      </c>
      <c r="G1216">
        <v>5</v>
      </c>
      <c r="H1216">
        <v>0</v>
      </c>
      <c r="J1216">
        <v>1</v>
      </c>
      <c r="K1216" t="s">
        <v>1102</v>
      </c>
      <c r="L1216" t="s">
        <v>37</v>
      </c>
      <c r="M1216" s="1" t="s">
        <v>1400</v>
      </c>
      <c r="N1216">
        <v>0.78</v>
      </c>
      <c r="O1216" s="3">
        <v>7.5999999999999998E-2</v>
      </c>
      <c r="P1216" s="3">
        <v>3.7999999999999999E-2</v>
      </c>
      <c r="Q1216" s="3">
        <v>0.61899999999999999</v>
      </c>
      <c r="R1216" s="3">
        <v>0.72299999999999998</v>
      </c>
      <c r="S1216" s="3">
        <v>0.52500000000000002</v>
      </c>
      <c r="T1216" s="1" t="s">
        <v>170</v>
      </c>
      <c r="U1216" s="5">
        <f t="shared" si="222"/>
        <v>8</v>
      </c>
      <c r="V1216" s="5">
        <f t="shared" si="223"/>
        <v>10</v>
      </c>
      <c r="W1216" s="5">
        <f t="shared" ref="W1216:W1234" si="233">_xlfn.NUMBERVALUE(LEFT(T1216, FIND( "/", T1216) - 1))</f>
        <v>8</v>
      </c>
      <c r="X1216" s="5">
        <f t="shared" ref="X1216:X1234" si="234">_xlfn.NUMBERVALUE(RIGHT(T1216, LEN(T1216) - FIND( "/", T1216)))</f>
        <v>10</v>
      </c>
      <c r="Y1216" s="3">
        <v>0.46400000000000002</v>
      </c>
      <c r="Z1216" s="3">
        <v>0.27500000000000002</v>
      </c>
      <c r="AA1216" s="3">
        <v>0.157</v>
      </c>
      <c r="AB1216" s="3">
        <v>0.13200000000000001</v>
      </c>
      <c r="AC1216" s="3">
        <v>0.55900000000000005</v>
      </c>
      <c r="AD1216" s="1" t="s">
        <v>367</v>
      </c>
      <c r="AE1216" s="5">
        <f t="shared" ref="AE1216:AE1234" si="235">_xlfn.NUMBERVALUE(LEFT(AD1216, FIND( "/", AD1216) - 1))</f>
        <v>0</v>
      </c>
      <c r="AF1216" s="5">
        <f t="shared" ref="AF1216:AF1234" si="236">_xlfn.NUMBERVALUE(RIGHT(AD1216, LEN(AD1216) - FIND( "/", AD1216)))</f>
        <v>3</v>
      </c>
      <c r="AG1216">
        <v>207</v>
      </c>
      <c r="AH1216">
        <v>8</v>
      </c>
      <c r="AI1216">
        <v>4</v>
      </c>
      <c r="AJ1216">
        <v>105</v>
      </c>
      <c r="AK1216">
        <f t="shared" si="224"/>
        <v>102</v>
      </c>
      <c r="AL1216">
        <v>65</v>
      </c>
      <c r="AM1216">
        <v>40</v>
      </c>
      <c r="AN1216">
        <v>16</v>
      </c>
      <c r="AO1216" s="1" t="s">
        <v>619</v>
      </c>
    </row>
    <row r="1217" spans="1:41" x14ac:dyDescent="0.35">
      <c r="A1217" s="2">
        <v>38747</v>
      </c>
      <c r="B1217" t="s">
        <v>1399</v>
      </c>
      <c r="C1217">
        <v>3</v>
      </c>
      <c r="D1217" t="s">
        <v>1348</v>
      </c>
      <c r="E1217" t="s">
        <v>43</v>
      </c>
      <c r="F1217">
        <v>81</v>
      </c>
      <c r="G1217">
        <v>215</v>
      </c>
      <c r="H1217">
        <v>1</v>
      </c>
      <c r="J1217" t="s">
        <v>203</v>
      </c>
      <c r="K1217" t="s">
        <v>37</v>
      </c>
      <c r="L1217" t="s">
        <v>1401</v>
      </c>
      <c r="M1217" s="1" t="s">
        <v>771</v>
      </c>
      <c r="N1217">
        <v>1.72</v>
      </c>
      <c r="O1217" s="3">
        <v>0.20399999999999999</v>
      </c>
      <c r="P1217" s="3">
        <v>0</v>
      </c>
      <c r="Q1217" s="3">
        <v>0.69399999999999995</v>
      </c>
      <c r="R1217" s="3">
        <v>0.85299999999999998</v>
      </c>
      <c r="S1217" s="3">
        <v>0.6</v>
      </c>
      <c r="T1217" s="1" t="s">
        <v>75</v>
      </c>
      <c r="U1217" s="5">
        <f t="shared" si="222"/>
        <v>2</v>
      </c>
      <c r="V1217" s="5">
        <f t="shared" si="223"/>
        <v>2</v>
      </c>
      <c r="W1217" s="5">
        <f t="shared" si="233"/>
        <v>2</v>
      </c>
      <c r="X1217" s="5">
        <f t="shared" si="234"/>
        <v>2</v>
      </c>
      <c r="Y1217" s="3">
        <v>0.59099999999999997</v>
      </c>
      <c r="Z1217" s="3">
        <v>0.38600000000000001</v>
      </c>
      <c r="AA1217" s="3">
        <v>0.22700000000000001</v>
      </c>
      <c r="AB1217" s="3">
        <v>0.25900000000000001</v>
      </c>
      <c r="AC1217" s="3">
        <v>0.58799999999999997</v>
      </c>
      <c r="AD1217" s="1" t="s">
        <v>122</v>
      </c>
      <c r="AE1217" s="5">
        <f t="shared" si="235"/>
        <v>3</v>
      </c>
      <c r="AF1217" s="5">
        <f t="shared" si="236"/>
        <v>4</v>
      </c>
      <c r="AG1217">
        <v>93</v>
      </c>
      <c r="AH1217">
        <v>10</v>
      </c>
      <c r="AI1217">
        <v>0</v>
      </c>
      <c r="AJ1217">
        <v>49</v>
      </c>
      <c r="AK1217">
        <f t="shared" si="224"/>
        <v>44</v>
      </c>
      <c r="AL1217">
        <v>34</v>
      </c>
      <c r="AM1217">
        <v>15</v>
      </c>
      <c r="AN1217">
        <v>10</v>
      </c>
      <c r="AO1217" s="1" t="s">
        <v>411</v>
      </c>
    </row>
    <row r="1218" spans="1:41" x14ac:dyDescent="0.35">
      <c r="A1218" s="2">
        <v>38747</v>
      </c>
      <c r="B1218" t="s">
        <v>1399</v>
      </c>
      <c r="C1218">
        <v>3</v>
      </c>
      <c r="D1218" t="s">
        <v>1348</v>
      </c>
      <c r="E1218" t="s">
        <v>49</v>
      </c>
      <c r="F1218">
        <v>81</v>
      </c>
      <c r="G1218">
        <v>21</v>
      </c>
      <c r="H1218">
        <v>1</v>
      </c>
      <c r="J1218">
        <v>4</v>
      </c>
      <c r="K1218" t="s">
        <v>37</v>
      </c>
      <c r="L1218" t="s">
        <v>693</v>
      </c>
      <c r="M1218" s="1" t="s">
        <v>62</v>
      </c>
      <c r="N1218">
        <v>1.31</v>
      </c>
      <c r="O1218" s="3">
        <v>0.11700000000000001</v>
      </c>
      <c r="P1218" s="3">
        <v>0.05</v>
      </c>
      <c r="Q1218" s="3">
        <v>0.55000000000000004</v>
      </c>
      <c r="R1218" s="3">
        <v>0.78800000000000003</v>
      </c>
      <c r="S1218" s="3">
        <v>0.55600000000000005</v>
      </c>
      <c r="T1218" s="1" t="s">
        <v>70</v>
      </c>
      <c r="U1218" s="5">
        <f t="shared" si="222"/>
        <v>1</v>
      </c>
      <c r="V1218" s="5">
        <f t="shared" si="223"/>
        <v>2</v>
      </c>
      <c r="W1218" s="5">
        <f t="shared" si="233"/>
        <v>1</v>
      </c>
      <c r="X1218" s="5">
        <f t="shared" si="234"/>
        <v>2</v>
      </c>
      <c r="Y1218" s="3">
        <v>0.55800000000000005</v>
      </c>
      <c r="Z1218" s="3">
        <v>0.41499999999999998</v>
      </c>
      <c r="AA1218" s="3">
        <v>7.4999999999999997E-2</v>
      </c>
      <c r="AB1218" s="3">
        <v>0.35299999999999998</v>
      </c>
      <c r="AC1218" s="3">
        <v>0.52600000000000002</v>
      </c>
      <c r="AD1218" s="1" t="s">
        <v>89</v>
      </c>
      <c r="AE1218" s="5">
        <f t="shared" si="235"/>
        <v>3</v>
      </c>
      <c r="AF1218" s="5">
        <f t="shared" si="236"/>
        <v>7</v>
      </c>
      <c r="AG1218">
        <v>113</v>
      </c>
      <c r="AH1218">
        <v>7</v>
      </c>
      <c r="AI1218">
        <v>3</v>
      </c>
      <c r="AJ1218">
        <v>60</v>
      </c>
      <c r="AK1218">
        <f t="shared" si="224"/>
        <v>53</v>
      </c>
      <c r="AL1218">
        <v>33</v>
      </c>
      <c r="AM1218">
        <v>27</v>
      </c>
      <c r="AN1218">
        <v>4</v>
      </c>
      <c r="AO1218" s="1" t="s">
        <v>393</v>
      </c>
    </row>
    <row r="1219" spans="1:41" x14ac:dyDescent="0.35">
      <c r="A1219" s="2">
        <v>38747</v>
      </c>
      <c r="B1219" t="s">
        <v>1399</v>
      </c>
      <c r="C1219">
        <v>3</v>
      </c>
      <c r="D1219" t="s">
        <v>1348</v>
      </c>
      <c r="E1219" t="s">
        <v>54</v>
      </c>
      <c r="F1219">
        <v>81</v>
      </c>
      <c r="G1219">
        <v>59</v>
      </c>
      <c r="H1219">
        <v>1</v>
      </c>
      <c r="K1219" t="s">
        <v>37</v>
      </c>
      <c r="L1219" t="s">
        <v>1402</v>
      </c>
      <c r="M1219" s="1" t="s">
        <v>621</v>
      </c>
      <c r="N1219">
        <v>1.45</v>
      </c>
      <c r="O1219" s="3">
        <v>6.2E-2</v>
      </c>
      <c r="P1219" s="3">
        <v>3.1E-2</v>
      </c>
      <c r="Q1219" s="3">
        <v>0.56899999999999995</v>
      </c>
      <c r="R1219" s="3">
        <v>0.73</v>
      </c>
      <c r="S1219" s="3">
        <v>0.53600000000000003</v>
      </c>
      <c r="T1219" s="1" t="s">
        <v>162</v>
      </c>
      <c r="U1219" s="5">
        <f t="shared" ref="U1219:U1282" si="237">IFERROR(_xlfn.NUMBERVALUE(LEFT(T1219, FIND( "/", T1219) - 1)),0)</f>
        <v>5</v>
      </c>
      <c r="V1219" s="5">
        <f t="shared" ref="V1219:V1282" si="238">IFERROR(_xlfn.NUMBERVALUE(RIGHT(T1219, LEN(T1219) - FIND("/",T1219))),0)</f>
        <v>7</v>
      </c>
      <c r="W1219" s="5">
        <f t="shared" si="233"/>
        <v>5</v>
      </c>
      <c r="X1219" s="5">
        <f t="shared" si="234"/>
        <v>7</v>
      </c>
      <c r="Y1219" s="3">
        <v>0.57899999999999996</v>
      </c>
      <c r="Z1219" s="3">
        <v>0.51500000000000001</v>
      </c>
      <c r="AA1219" s="3">
        <v>4.3999999999999997E-2</v>
      </c>
      <c r="AB1219" s="3">
        <v>0.48499999999999999</v>
      </c>
      <c r="AC1219" s="3">
        <v>0.54300000000000004</v>
      </c>
      <c r="AD1219" s="1" t="s">
        <v>47</v>
      </c>
      <c r="AE1219" s="5">
        <f t="shared" si="235"/>
        <v>5</v>
      </c>
      <c r="AF1219" s="5">
        <f t="shared" si="236"/>
        <v>11</v>
      </c>
      <c r="AG1219">
        <v>133</v>
      </c>
      <c r="AH1219">
        <v>4</v>
      </c>
      <c r="AI1219">
        <v>2</v>
      </c>
      <c r="AJ1219">
        <v>65</v>
      </c>
      <c r="AK1219">
        <f t="shared" ref="AK1219:AK1282" si="239">AG1219-AJ1219</f>
        <v>68</v>
      </c>
      <c r="AL1219">
        <v>37</v>
      </c>
      <c r="AM1219">
        <v>28</v>
      </c>
      <c r="AN1219">
        <v>3</v>
      </c>
      <c r="AO1219" s="1" t="s">
        <v>921</v>
      </c>
    </row>
    <row r="1220" spans="1:41" x14ac:dyDescent="0.35">
      <c r="A1220" s="2">
        <v>38733</v>
      </c>
      <c r="B1220" t="s">
        <v>346</v>
      </c>
      <c r="C1220">
        <v>5</v>
      </c>
      <c r="D1220" t="s">
        <v>35</v>
      </c>
      <c r="E1220" t="s">
        <v>133</v>
      </c>
      <c r="F1220">
        <v>76</v>
      </c>
      <c r="G1220">
        <v>68</v>
      </c>
      <c r="H1220">
        <v>0</v>
      </c>
      <c r="K1220" t="s">
        <v>1345</v>
      </c>
      <c r="L1220" t="s">
        <v>37</v>
      </c>
      <c r="M1220" s="1" t="s">
        <v>1403</v>
      </c>
      <c r="N1220">
        <v>0.85</v>
      </c>
      <c r="O1220" s="3">
        <v>5.2999999999999999E-2</v>
      </c>
      <c r="P1220" s="3">
        <v>7.9000000000000001E-2</v>
      </c>
      <c r="Q1220" s="3">
        <v>0.623</v>
      </c>
      <c r="R1220" s="3">
        <v>0.62</v>
      </c>
      <c r="S1220" s="3">
        <v>0.41899999999999998</v>
      </c>
      <c r="T1220" s="1" t="s">
        <v>1404</v>
      </c>
      <c r="U1220" s="5">
        <f t="shared" si="237"/>
        <v>13</v>
      </c>
      <c r="V1220" s="5">
        <f t="shared" si="238"/>
        <v>19</v>
      </c>
      <c r="W1220" s="5">
        <f t="shared" si="233"/>
        <v>13</v>
      </c>
      <c r="X1220" s="5">
        <f t="shared" si="234"/>
        <v>19</v>
      </c>
      <c r="Y1220" s="3">
        <v>0.46500000000000002</v>
      </c>
      <c r="Z1220" s="3">
        <v>0.38800000000000001</v>
      </c>
      <c r="AA1220" s="3">
        <v>1.7000000000000001E-2</v>
      </c>
      <c r="AB1220" s="3">
        <v>0.29199999999999998</v>
      </c>
      <c r="AC1220" s="3">
        <v>0.54500000000000004</v>
      </c>
      <c r="AD1220" s="1" t="s">
        <v>407</v>
      </c>
      <c r="AE1220" s="5">
        <f t="shared" si="235"/>
        <v>3</v>
      </c>
      <c r="AF1220" s="5">
        <f t="shared" si="236"/>
        <v>13</v>
      </c>
      <c r="AG1220">
        <v>230</v>
      </c>
      <c r="AH1220">
        <v>6</v>
      </c>
      <c r="AI1220">
        <v>9</v>
      </c>
      <c r="AJ1220">
        <v>114</v>
      </c>
      <c r="AK1220">
        <f t="shared" si="239"/>
        <v>116</v>
      </c>
      <c r="AL1220">
        <v>71</v>
      </c>
      <c r="AM1220">
        <v>43</v>
      </c>
      <c r="AN1220">
        <v>2</v>
      </c>
      <c r="AO1220" s="1" t="s">
        <v>230</v>
      </c>
    </row>
    <row r="1221" spans="1:41" x14ac:dyDescent="0.35">
      <c r="A1221" s="2">
        <v>38656</v>
      </c>
      <c r="B1221" t="s">
        <v>236</v>
      </c>
      <c r="C1221">
        <v>3</v>
      </c>
      <c r="D1221" t="s">
        <v>1348</v>
      </c>
      <c r="E1221" t="s">
        <v>49</v>
      </c>
      <c r="F1221">
        <v>85</v>
      </c>
      <c r="G1221">
        <v>21</v>
      </c>
      <c r="H1221">
        <v>0</v>
      </c>
      <c r="I1221" t="s">
        <v>203</v>
      </c>
      <c r="J1221">
        <v>14</v>
      </c>
      <c r="K1221" t="s">
        <v>754</v>
      </c>
      <c r="L1221" t="s">
        <v>37</v>
      </c>
      <c r="M1221" s="1" t="s">
        <v>69</v>
      </c>
      <c r="N1221">
        <v>0.72</v>
      </c>
      <c r="O1221" s="3">
        <v>5.0999999999999997E-2</v>
      </c>
      <c r="P1221" s="3">
        <v>3.7999999999999999E-2</v>
      </c>
      <c r="Q1221" s="3">
        <v>0.52600000000000002</v>
      </c>
      <c r="R1221" s="3">
        <v>0.65900000000000003</v>
      </c>
      <c r="S1221" s="3">
        <v>0.40500000000000003</v>
      </c>
      <c r="T1221" s="1" t="s">
        <v>991</v>
      </c>
      <c r="U1221" s="5">
        <f t="shared" si="237"/>
        <v>9</v>
      </c>
      <c r="V1221" s="5">
        <f t="shared" si="238"/>
        <v>13</v>
      </c>
      <c r="W1221" s="5">
        <f t="shared" si="233"/>
        <v>9</v>
      </c>
      <c r="X1221" s="5">
        <f t="shared" si="234"/>
        <v>13</v>
      </c>
      <c r="Y1221" s="3">
        <v>0.45200000000000001</v>
      </c>
      <c r="Z1221" s="3">
        <v>0.33300000000000002</v>
      </c>
      <c r="AA1221" s="3">
        <v>0.105</v>
      </c>
      <c r="AB1221" s="3">
        <v>0.182</v>
      </c>
      <c r="AC1221" s="3">
        <v>0.54200000000000004</v>
      </c>
      <c r="AD1221" s="1" t="s">
        <v>112</v>
      </c>
      <c r="AE1221" s="5">
        <f t="shared" si="235"/>
        <v>1</v>
      </c>
      <c r="AF1221" s="5">
        <f t="shared" si="236"/>
        <v>4</v>
      </c>
      <c r="AG1221">
        <v>135</v>
      </c>
      <c r="AH1221">
        <v>4</v>
      </c>
      <c r="AI1221">
        <v>3</v>
      </c>
      <c r="AJ1221">
        <v>78</v>
      </c>
      <c r="AK1221">
        <f t="shared" si="239"/>
        <v>57</v>
      </c>
      <c r="AL1221">
        <v>41</v>
      </c>
      <c r="AM1221">
        <v>37</v>
      </c>
      <c r="AN1221">
        <v>6</v>
      </c>
      <c r="AO1221" s="1" t="s">
        <v>173</v>
      </c>
    </row>
    <row r="1222" spans="1:41" x14ac:dyDescent="0.35">
      <c r="A1222" s="2">
        <v>38656</v>
      </c>
      <c r="B1222" t="s">
        <v>236</v>
      </c>
      <c r="C1222">
        <v>3</v>
      </c>
      <c r="D1222" t="s">
        <v>1348</v>
      </c>
      <c r="E1222" t="s">
        <v>54</v>
      </c>
      <c r="F1222">
        <v>85</v>
      </c>
      <c r="G1222">
        <v>9</v>
      </c>
      <c r="H1222">
        <v>1</v>
      </c>
      <c r="I1222" t="s">
        <v>203</v>
      </c>
      <c r="J1222">
        <v>4</v>
      </c>
      <c r="K1222" t="s">
        <v>37</v>
      </c>
      <c r="L1222" t="s">
        <v>1405</v>
      </c>
      <c r="M1222" s="1" t="s">
        <v>1406</v>
      </c>
      <c r="N1222">
        <v>1.24</v>
      </c>
      <c r="O1222" s="3">
        <v>0.14599999999999999</v>
      </c>
      <c r="P1222" s="3">
        <v>2.4E-2</v>
      </c>
      <c r="Q1222" s="3">
        <v>0.622</v>
      </c>
      <c r="R1222" s="3">
        <v>0.745</v>
      </c>
      <c r="S1222" s="3">
        <v>0.61299999999999999</v>
      </c>
      <c r="T1222" s="1" t="s">
        <v>76</v>
      </c>
      <c r="U1222" s="5">
        <f t="shared" si="237"/>
        <v>4</v>
      </c>
      <c r="V1222" s="5">
        <f t="shared" si="238"/>
        <v>5</v>
      </c>
      <c r="W1222" s="5">
        <f t="shared" si="233"/>
        <v>4</v>
      </c>
      <c r="X1222" s="5">
        <f t="shared" si="234"/>
        <v>5</v>
      </c>
      <c r="Y1222" s="3">
        <v>0.54500000000000004</v>
      </c>
      <c r="Z1222" s="3">
        <v>0.378</v>
      </c>
      <c r="AA1222" s="3">
        <v>5.3999999999999999E-2</v>
      </c>
      <c r="AB1222" s="3">
        <v>0.30599999999999999</v>
      </c>
      <c r="AC1222" s="3">
        <v>0.52</v>
      </c>
      <c r="AD1222" s="1" t="s">
        <v>444</v>
      </c>
      <c r="AE1222" s="5">
        <f t="shared" si="235"/>
        <v>2</v>
      </c>
      <c r="AF1222" s="5">
        <f t="shared" si="236"/>
        <v>8</v>
      </c>
      <c r="AG1222">
        <v>156</v>
      </c>
      <c r="AH1222">
        <v>12</v>
      </c>
      <c r="AI1222">
        <v>2</v>
      </c>
      <c r="AJ1222">
        <v>82</v>
      </c>
      <c r="AK1222">
        <f t="shared" si="239"/>
        <v>74</v>
      </c>
      <c r="AL1222">
        <v>51</v>
      </c>
      <c r="AM1222">
        <v>31</v>
      </c>
      <c r="AN1222">
        <v>4</v>
      </c>
      <c r="AO1222" s="1" t="s">
        <v>666</v>
      </c>
    </row>
    <row r="1223" spans="1:41" x14ac:dyDescent="0.35">
      <c r="A1223" s="2">
        <v>38656</v>
      </c>
      <c r="B1223" t="s">
        <v>236</v>
      </c>
      <c r="C1223">
        <v>3</v>
      </c>
      <c r="D1223" t="s">
        <v>1348</v>
      </c>
      <c r="E1223" t="s">
        <v>128</v>
      </c>
      <c r="F1223">
        <v>85</v>
      </c>
      <c r="G1223">
        <v>37</v>
      </c>
      <c r="H1223">
        <v>1</v>
      </c>
      <c r="I1223" t="s">
        <v>203</v>
      </c>
      <c r="K1223" t="s">
        <v>37</v>
      </c>
      <c r="L1223" t="s">
        <v>883</v>
      </c>
      <c r="M1223" s="1" t="s">
        <v>1407</v>
      </c>
      <c r="N1223">
        <v>1.65</v>
      </c>
      <c r="O1223" s="3">
        <v>8.3000000000000004E-2</v>
      </c>
      <c r="P1223" s="3">
        <v>8.3000000000000004E-2</v>
      </c>
      <c r="Q1223" s="3">
        <v>0.66700000000000004</v>
      </c>
      <c r="R1223" s="3">
        <v>0.75</v>
      </c>
      <c r="S1223" s="3">
        <v>0.5</v>
      </c>
      <c r="T1223" s="1" t="s">
        <v>57</v>
      </c>
      <c r="U1223" s="5">
        <f t="shared" si="237"/>
        <v>0</v>
      </c>
      <c r="V1223" s="5">
        <f t="shared" si="238"/>
        <v>0</v>
      </c>
      <c r="W1223" s="5">
        <f t="shared" si="233"/>
        <v>0</v>
      </c>
      <c r="X1223" s="5">
        <f t="shared" si="234"/>
        <v>0</v>
      </c>
      <c r="Y1223" s="3">
        <v>0.59399999999999997</v>
      </c>
      <c r="Z1223" s="3">
        <v>0.55000000000000004</v>
      </c>
      <c r="AA1223" s="3">
        <v>0</v>
      </c>
      <c r="AB1223" s="3">
        <v>0.33300000000000002</v>
      </c>
      <c r="AC1223" s="3">
        <v>0.875</v>
      </c>
      <c r="AD1223" s="1" t="s">
        <v>63</v>
      </c>
      <c r="AE1223" s="5">
        <f t="shared" si="235"/>
        <v>2</v>
      </c>
      <c r="AF1223" s="5">
        <f t="shared" si="236"/>
        <v>5</v>
      </c>
      <c r="AG1223">
        <v>32</v>
      </c>
      <c r="AH1223">
        <v>1</v>
      </c>
      <c r="AI1223">
        <v>1</v>
      </c>
      <c r="AJ1223">
        <v>12</v>
      </c>
      <c r="AK1223">
        <f t="shared" si="239"/>
        <v>20</v>
      </c>
      <c r="AL1223">
        <v>8</v>
      </c>
      <c r="AM1223">
        <v>4</v>
      </c>
      <c r="AN1223">
        <v>0</v>
      </c>
      <c r="AO1223" s="1" t="s">
        <v>1408</v>
      </c>
    </row>
    <row r="1224" spans="1:41" x14ac:dyDescent="0.35">
      <c r="A1224" s="2">
        <v>38649</v>
      </c>
      <c r="B1224" t="s">
        <v>1409</v>
      </c>
      <c r="C1224">
        <v>3</v>
      </c>
      <c r="D1224" t="s">
        <v>1348</v>
      </c>
      <c r="E1224" t="s">
        <v>49</v>
      </c>
      <c r="F1224">
        <v>88</v>
      </c>
      <c r="G1224">
        <v>24</v>
      </c>
      <c r="H1224">
        <v>0</v>
      </c>
      <c r="K1224" t="s">
        <v>966</v>
      </c>
      <c r="L1224" t="s">
        <v>37</v>
      </c>
      <c r="M1224" s="1" t="s">
        <v>1410</v>
      </c>
      <c r="N1224">
        <v>0.73</v>
      </c>
      <c r="O1224" s="3">
        <v>0.13700000000000001</v>
      </c>
      <c r="P1224" s="3">
        <v>3.2000000000000001E-2</v>
      </c>
      <c r="Q1224" s="3">
        <v>0.67400000000000004</v>
      </c>
      <c r="R1224" s="3">
        <v>0.68799999999999994</v>
      </c>
      <c r="S1224" s="3">
        <v>0.48399999999999999</v>
      </c>
      <c r="T1224" s="1" t="s">
        <v>396</v>
      </c>
      <c r="U1224" s="5">
        <f t="shared" si="237"/>
        <v>9</v>
      </c>
      <c r="V1224" s="5">
        <f t="shared" si="238"/>
        <v>11</v>
      </c>
      <c r="W1224" s="5">
        <f t="shared" si="233"/>
        <v>9</v>
      </c>
      <c r="X1224" s="5">
        <f t="shared" si="234"/>
        <v>11</v>
      </c>
      <c r="Y1224" s="3">
        <v>0.46800000000000003</v>
      </c>
      <c r="Z1224" s="3">
        <v>0.27600000000000002</v>
      </c>
      <c r="AA1224" s="3">
        <v>2.5999999999999999E-2</v>
      </c>
      <c r="AB1224" s="3">
        <v>0.20699999999999999</v>
      </c>
      <c r="AC1224" s="3">
        <v>0.5</v>
      </c>
      <c r="AD1224" s="1" t="s">
        <v>70</v>
      </c>
      <c r="AE1224" s="5">
        <f t="shared" si="235"/>
        <v>1</v>
      </c>
      <c r="AF1224" s="5">
        <f t="shared" si="236"/>
        <v>2</v>
      </c>
      <c r="AG1224">
        <v>171</v>
      </c>
      <c r="AH1224">
        <v>13</v>
      </c>
      <c r="AI1224">
        <v>3</v>
      </c>
      <c r="AJ1224">
        <v>95</v>
      </c>
      <c r="AK1224">
        <f t="shared" si="239"/>
        <v>76</v>
      </c>
      <c r="AL1224">
        <v>64</v>
      </c>
      <c r="AM1224">
        <v>31</v>
      </c>
      <c r="AN1224">
        <v>2</v>
      </c>
      <c r="AO1224" s="1" t="s">
        <v>900</v>
      </c>
    </row>
    <row r="1225" spans="1:41" x14ac:dyDescent="0.35">
      <c r="A1225" s="2">
        <v>38649</v>
      </c>
      <c r="B1225" t="s">
        <v>1409</v>
      </c>
      <c r="C1225">
        <v>3</v>
      </c>
      <c r="D1225" t="s">
        <v>1348</v>
      </c>
      <c r="E1225" t="s">
        <v>54</v>
      </c>
      <c r="F1225">
        <v>88</v>
      </c>
      <c r="G1225">
        <v>105</v>
      </c>
      <c r="H1225">
        <v>1</v>
      </c>
      <c r="K1225" t="s">
        <v>37</v>
      </c>
      <c r="L1225" t="s">
        <v>1411</v>
      </c>
      <c r="M1225" s="1" t="s">
        <v>461</v>
      </c>
      <c r="N1225">
        <v>1.0900000000000001</v>
      </c>
      <c r="O1225" s="3">
        <v>0.05</v>
      </c>
      <c r="P1225" s="3">
        <v>3.7999999999999999E-2</v>
      </c>
      <c r="Q1225" s="3">
        <v>0.63700000000000001</v>
      </c>
      <c r="R1225" s="3">
        <v>0.72499999999999998</v>
      </c>
      <c r="S1225" s="3">
        <v>0.41399999999999998</v>
      </c>
      <c r="T1225" s="1" t="s">
        <v>162</v>
      </c>
      <c r="U1225" s="5">
        <f t="shared" si="237"/>
        <v>5</v>
      </c>
      <c r="V1225" s="5">
        <f t="shared" si="238"/>
        <v>7</v>
      </c>
      <c r="W1225" s="5">
        <f t="shared" si="233"/>
        <v>5</v>
      </c>
      <c r="X1225" s="5">
        <f t="shared" si="234"/>
        <v>7</v>
      </c>
      <c r="Y1225" s="3">
        <v>0.51200000000000001</v>
      </c>
      <c r="Z1225" s="3">
        <v>0.42199999999999999</v>
      </c>
      <c r="AA1225" s="3">
        <v>5.6000000000000001E-2</v>
      </c>
      <c r="AB1225" s="3">
        <v>0.41499999999999998</v>
      </c>
      <c r="AC1225" s="3">
        <v>0.44</v>
      </c>
      <c r="AD1225" s="1" t="s">
        <v>399</v>
      </c>
      <c r="AE1225" s="5">
        <f t="shared" si="235"/>
        <v>3</v>
      </c>
      <c r="AF1225" s="5">
        <f t="shared" si="236"/>
        <v>9</v>
      </c>
      <c r="AG1225">
        <v>170</v>
      </c>
      <c r="AH1225">
        <v>4</v>
      </c>
      <c r="AI1225">
        <v>3</v>
      </c>
      <c r="AJ1225">
        <v>80</v>
      </c>
      <c r="AK1225">
        <f t="shared" si="239"/>
        <v>90</v>
      </c>
      <c r="AL1225">
        <v>51</v>
      </c>
      <c r="AM1225">
        <v>29</v>
      </c>
      <c r="AN1225">
        <v>5</v>
      </c>
      <c r="AO1225" s="1" t="s">
        <v>666</v>
      </c>
    </row>
    <row r="1226" spans="1:41" x14ac:dyDescent="0.35">
      <c r="A1226" s="2">
        <v>38593</v>
      </c>
      <c r="B1226" t="s">
        <v>245</v>
      </c>
      <c r="C1226">
        <v>5</v>
      </c>
      <c r="D1226" t="s">
        <v>35</v>
      </c>
      <c r="E1226" t="s">
        <v>54</v>
      </c>
      <c r="F1226">
        <v>97</v>
      </c>
      <c r="G1226">
        <v>48</v>
      </c>
      <c r="H1226">
        <v>0</v>
      </c>
      <c r="K1226" t="s">
        <v>609</v>
      </c>
      <c r="L1226" t="s">
        <v>37</v>
      </c>
      <c r="M1226" s="1" t="s">
        <v>1412</v>
      </c>
      <c r="N1226">
        <v>0.84</v>
      </c>
      <c r="O1226" s="3">
        <v>3.2000000000000001E-2</v>
      </c>
      <c r="P1226" s="3">
        <v>1.9E-2</v>
      </c>
      <c r="Q1226" s="3">
        <v>0.68799999999999994</v>
      </c>
      <c r="R1226" s="3">
        <v>0.623</v>
      </c>
      <c r="S1226" s="3">
        <v>0.54200000000000004</v>
      </c>
      <c r="T1226" s="1" t="s">
        <v>127</v>
      </c>
      <c r="U1226" s="5">
        <f t="shared" si="237"/>
        <v>6</v>
      </c>
      <c r="V1226" s="5">
        <f t="shared" si="238"/>
        <v>14</v>
      </c>
      <c r="W1226" s="5">
        <f t="shared" si="233"/>
        <v>6</v>
      </c>
      <c r="X1226" s="5">
        <f t="shared" si="234"/>
        <v>14</v>
      </c>
      <c r="Y1226" s="3">
        <v>0.47</v>
      </c>
      <c r="Z1226" s="3">
        <v>0.33800000000000002</v>
      </c>
      <c r="AA1226" s="3">
        <v>8.7999999999999995E-2</v>
      </c>
      <c r="AB1226" s="3">
        <v>0.23300000000000001</v>
      </c>
      <c r="AC1226" s="3">
        <v>0.5</v>
      </c>
      <c r="AD1226" s="1" t="s">
        <v>200</v>
      </c>
      <c r="AE1226" s="5">
        <f t="shared" si="235"/>
        <v>4</v>
      </c>
      <c r="AF1226" s="5">
        <f t="shared" si="236"/>
        <v>11</v>
      </c>
      <c r="AG1226">
        <v>302</v>
      </c>
      <c r="AH1226">
        <v>5</v>
      </c>
      <c r="AI1226">
        <v>3</v>
      </c>
      <c r="AJ1226">
        <v>154</v>
      </c>
      <c r="AK1226">
        <f t="shared" si="239"/>
        <v>148</v>
      </c>
      <c r="AL1226">
        <v>106</v>
      </c>
      <c r="AM1226">
        <v>48</v>
      </c>
      <c r="AN1226">
        <v>13</v>
      </c>
      <c r="AO1226" s="1" t="s">
        <v>1413</v>
      </c>
    </row>
    <row r="1227" spans="1:41" x14ac:dyDescent="0.35">
      <c r="A1227" s="2">
        <v>38593</v>
      </c>
      <c r="B1227" t="s">
        <v>245</v>
      </c>
      <c r="C1227">
        <v>5</v>
      </c>
      <c r="D1227" t="s">
        <v>35</v>
      </c>
      <c r="E1227" t="s">
        <v>128</v>
      </c>
      <c r="F1227">
        <v>97</v>
      </c>
      <c r="G1227">
        <v>24</v>
      </c>
      <c r="H1227">
        <v>1</v>
      </c>
      <c r="J1227">
        <v>22</v>
      </c>
      <c r="K1227" t="s">
        <v>37</v>
      </c>
      <c r="L1227" t="s">
        <v>1225</v>
      </c>
      <c r="M1227" s="1" t="s">
        <v>1414</v>
      </c>
      <c r="N1227">
        <v>1.06</v>
      </c>
      <c r="O1227" s="3">
        <v>4.2999999999999997E-2</v>
      </c>
      <c r="P1227" s="3">
        <v>2.9000000000000001E-2</v>
      </c>
      <c r="Q1227" s="3">
        <v>0.61599999999999999</v>
      </c>
      <c r="R1227" s="3">
        <v>0.753</v>
      </c>
      <c r="S1227" s="3">
        <v>0.49099999999999999</v>
      </c>
      <c r="T1227" s="1" t="s">
        <v>89</v>
      </c>
      <c r="U1227" s="5">
        <f t="shared" si="237"/>
        <v>3</v>
      </c>
      <c r="V1227" s="5">
        <f t="shared" si="238"/>
        <v>7</v>
      </c>
      <c r="W1227" s="5">
        <f t="shared" si="233"/>
        <v>3</v>
      </c>
      <c r="X1227" s="5">
        <f t="shared" si="234"/>
        <v>7</v>
      </c>
      <c r="Y1227" s="3">
        <v>0.51300000000000001</v>
      </c>
      <c r="Z1227" s="3">
        <v>0.36799999999999999</v>
      </c>
      <c r="AA1227" s="3">
        <v>0.06</v>
      </c>
      <c r="AB1227" s="3">
        <v>0.27300000000000002</v>
      </c>
      <c r="AC1227" s="3">
        <v>0.55600000000000005</v>
      </c>
      <c r="AD1227" s="1" t="s">
        <v>131</v>
      </c>
      <c r="AE1227" s="5">
        <f t="shared" si="235"/>
        <v>5</v>
      </c>
      <c r="AF1227" s="5">
        <f t="shared" si="236"/>
        <v>13</v>
      </c>
      <c r="AG1227">
        <v>271</v>
      </c>
      <c r="AH1227">
        <v>6</v>
      </c>
      <c r="AI1227">
        <v>4</v>
      </c>
      <c r="AJ1227">
        <v>138</v>
      </c>
      <c r="AK1227">
        <f t="shared" si="239"/>
        <v>133</v>
      </c>
      <c r="AL1227">
        <v>85</v>
      </c>
      <c r="AM1227">
        <v>53</v>
      </c>
      <c r="AN1227">
        <v>8</v>
      </c>
      <c r="AO1227" s="1" t="s">
        <v>255</v>
      </c>
    </row>
    <row r="1228" spans="1:41" x14ac:dyDescent="0.35">
      <c r="A1228" s="2">
        <v>38593</v>
      </c>
      <c r="B1228" t="s">
        <v>245</v>
      </c>
      <c r="C1228">
        <v>5</v>
      </c>
      <c r="D1228" t="s">
        <v>35</v>
      </c>
      <c r="E1228" t="s">
        <v>133</v>
      </c>
      <c r="F1228">
        <v>97</v>
      </c>
      <c r="G1228">
        <v>43</v>
      </c>
      <c r="H1228">
        <v>1</v>
      </c>
      <c r="K1228" t="s">
        <v>37</v>
      </c>
      <c r="L1228" t="s">
        <v>177</v>
      </c>
      <c r="M1228" s="1" t="s">
        <v>1415</v>
      </c>
      <c r="N1228">
        <v>0.72</v>
      </c>
      <c r="O1228" s="3">
        <v>1.7000000000000001E-2</v>
      </c>
      <c r="P1228" s="3">
        <v>2.8000000000000001E-2</v>
      </c>
      <c r="Q1228" s="3">
        <v>0.66500000000000004</v>
      </c>
      <c r="R1228" s="3">
        <v>0.68100000000000005</v>
      </c>
      <c r="S1228" s="3">
        <v>0.48299999999999998</v>
      </c>
      <c r="T1228" s="1" t="s">
        <v>527</v>
      </c>
      <c r="U1228" s="5">
        <f t="shared" si="237"/>
        <v>12</v>
      </c>
      <c r="V1228" s="5">
        <f t="shared" si="238"/>
        <v>16</v>
      </c>
      <c r="W1228" s="5">
        <f t="shared" si="233"/>
        <v>12</v>
      </c>
      <c r="X1228" s="5">
        <f t="shared" si="234"/>
        <v>16</v>
      </c>
      <c r="Y1228" s="3">
        <v>0.46300000000000002</v>
      </c>
      <c r="Z1228" s="3">
        <v>0.27900000000000003</v>
      </c>
      <c r="AA1228" s="3">
        <v>0.15</v>
      </c>
      <c r="AB1228" s="3">
        <v>0.14099999999999999</v>
      </c>
      <c r="AC1228" s="3">
        <v>0.435</v>
      </c>
      <c r="AD1228" s="1" t="s">
        <v>88</v>
      </c>
      <c r="AE1228" s="5">
        <f t="shared" si="235"/>
        <v>2</v>
      </c>
      <c r="AF1228" s="5">
        <f t="shared" si="236"/>
        <v>3</v>
      </c>
      <c r="AG1228">
        <v>326</v>
      </c>
      <c r="AH1228">
        <v>3</v>
      </c>
      <c r="AI1228">
        <v>5</v>
      </c>
      <c r="AJ1228">
        <v>179</v>
      </c>
      <c r="AK1228">
        <f t="shared" si="239"/>
        <v>147</v>
      </c>
      <c r="AL1228">
        <v>119</v>
      </c>
      <c r="AM1228">
        <v>60</v>
      </c>
      <c r="AN1228">
        <v>22</v>
      </c>
      <c r="AO1228" s="1" t="s">
        <v>1416</v>
      </c>
    </row>
    <row r="1229" spans="1:41" x14ac:dyDescent="0.35">
      <c r="A1229" s="2">
        <v>38579</v>
      </c>
      <c r="B1229" t="s">
        <v>419</v>
      </c>
      <c r="C1229">
        <v>3</v>
      </c>
      <c r="D1229" t="s">
        <v>35</v>
      </c>
      <c r="E1229" t="s">
        <v>128</v>
      </c>
      <c r="F1229">
        <v>97</v>
      </c>
      <c r="G1229">
        <v>18</v>
      </c>
      <c r="H1229">
        <v>0</v>
      </c>
      <c r="I1229" t="s">
        <v>203</v>
      </c>
      <c r="K1229" t="s">
        <v>1350</v>
      </c>
      <c r="L1229" t="s">
        <v>37</v>
      </c>
      <c r="M1229" s="1" t="s">
        <v>1417</v>
      </c>
      <c r="N1229">
        <v>1.1200000000000001</v>
      </c>
      <c r="O1229" s="3">
        <v>0.109</v>
      </c>
      <c r="P1229" s="3">
        <v>1.0999999999999999E-2</v>
      </c>
      <c r="Q1229" s="3">
        <v>0.59799999999999998</v>
      </c>
      <c r="R1229" s="3">
        <v>0.81799999999999995</v>
      </c>
      <c r="S1229" s="3">
        <v>0.54100000000000004</v>
      </c>
      <c r="T1229" s="1" t="s">
        <v>67</v>
      </c>
      <c r="U1229" s="5">
        <f t="shared" si="237"/>
        <v>1</v>
      </c>
      <c r="V1229" s="5">
        <f t="shared" si="238"/>
        <v>3</v>
      </c>
      <c r="W1229" s="5">
        <f t="shared" si="233"/>
        <v>1</v>
      </c>
      <c r="X1229" s="5">
        <f t="shared" si="234"/>
        <v>3</v>
      </c>
      <c r="Y1229" s="3">
        <v>0.51300000000000001</v>
      </c>
      <c r="Z1229" s="3">
        <v>0.33</v>
      </c>
      <c r="AA1229" s="3">
        <v>0.13400000000000001</v>
      </c>
      <c r="AB1229" s="3">
        <v>0.21</v>
      </c>
      <c r="AC1229" s="3">
        <v>0.54300000000000004</v>
      </c>
      <c r="AD1229" s="1" t="s">
        <v>63</v>
      </c>
      <c r="AE1229" s="5">
        <f t="shared" si="235"/>
        <v>2</v>
      </c>
      <c r="AF1229" s="5">
        <f t="shared" si="236"/>
        <v>5</v>
      </c>
      <c r="AG1229">
        <v>189</v>
      </c>
      <c r="AH1229">
        <v>10</v>
      </c>
      <c r="AI1229">
        <v>1</v>
      </c>
      <c r="AJ1229">
        <v>92</v>
      </c>
      <c r="AK1229">
        <f t="shared" si="239"/>
        <v>97</v>
      </c>
      <c r="AL1229">
        <v>55</v>
      </c>
      <c r="AM1229">
        <v>37</v>
      </c>
      <c r="AN1229">
        <v>13</v>
      </c>
      <c r="AO1229" s="1" t="s">
        <v>374</v>
      </c>
    </row>
    <row r="1230" spans="1:41" x14ac:dyDescent="0.35">
      <c r="A1230" s="2">
        <v>38558</v>
      </c>
      <c r="B1230" t="s">
        <v>1299</v>
      </c>
      <c r="C1230">
        <v>3</v>
      </c>
      <c r="D1230" t="s">
        <v>139</v>
      </c>
      <c r="E1230" t="s">
        <v>49</v>
      </c>
      <c r="F1230">
        <v>97</v>
      </c>
      <c r="G1230">
        <v>28</v>
      </c>
      <c r="H1230">
        <v>0</v>
      </c>
      <c r="J1230">
        <v>7</v>
      </c>
      <c r="K1230" t="s">
        <v>1004</v>
      </c>
      <c r="L1230" t="s">
        <v>37</v>
      </c>
      <c r="M1230" s="1" t="s">
        <v>212</v>
      </c>
      <c r="N1230">
        <v>0.67</v>
      </c>
      <c r="O1230" s="3">
        <v>1.6E-2</v>
      </c>
      <c r="P1230" s="3">
        <v>9.7000000000000003E-2</v>
      </c>
      <c r="Q1230" s="3">
        <v>0.59699999999999998</v>
      </c>
      <c r="R1230" s="3">
        <v>0.59499999999999997</v>
      </c>
      <c r="S1230" s="3">
        <v>0.32</v>
      </c>
      <c r="T1230" s="1" t="s">
        <v>1418</v>
      </c>
      <c r="U1230" s="5">
        <f t="shared" si="237"/>
        <v>10</v>
      </c>
      <c r="V1230" s="5">
        <f t="shared" si="238"/>
        <v>15</v>
      </c>
      <c r="W1230" s="5">
        <f t="shared" si="233"/>
        <v>10</v>
      </c>
      <c r="X1230" s="5">
        <f t="shared" si="234"/>
        <v>15</v>
      </c>
      <c r="Y1230" s="3">
        <v>0.41899999999999998</v>
      </c>
      <c r="Z1230" s="3">
        <v>0.34499999999999997</v>
      </c>
      <c r="AA1230" s="3">
        <v>0</v>
      </c>
      <c r="AB1230" s="3">
        <v>0.30199999999999999</v>
      </c>
      <c r="AC1230" s="3">
        <v>0.5</v>
      </c>
      <c r="AD1230" s="1" t="s">
        <v>108</v>
      </c>
      <c r="AE1230" s="5">
        <f t="shared" si="235"/>
        <v>2</v>
      </c>
      <c r="AF1230" s="5">
        <f t="shared" si="236"/>
        <v>4</v>
      </c>
      <c r="AG1230">
        <v>117</v>
      </c>
      <c r="AH1230">
        <v>1</v>
      </c>
      <c r="AI1230">
        <v>6</v>
      </c>
      <c r="AJ1230">
        <v>62</v>
      </c>
      <c r="AK1230">
        <f t="shared" si="239"/>
        <v>55</v>
      </c>
      <c r="AL1230">
        <v>37</v>
      </c>
      <c r="AM1230">
        <v>25</v>
      </c>
      <c r="AN1230">
        <v>0</v>
      </c>
      <c r="AO1230" s="1" t="s">
        <v>369</v>
      </c>
    </row>
    <row r="1231" spans="1:41" x14ac:dyDescent="0.35">
      <c r="A1231" s="2">
        <v>38558</v>
      </c>
      <c r="B1231" t="s">
        <v>1299</v>
      </c>
      <c r="C1231">
        <v>3</v>
      </c>
      <c r="D1231" t="s">
        <v>139</v>
      </c>
      <c r="E1231" t="s">
        <v>54</v>
      </c>
      <c r="F1231">
        <v>97</v>
      </c>
      <c r="G1231">
        <v>163</v>
      </c>
      <c r="H1231">
        <v>1</v>
      </c>
      <c r="K1231" t="s">
        <v>37</v>
      </c>
      <c r="L1231" t="s">
        <v>1419</v>
      </c>
      <c r="M1231" s="1" t="s">
        <v>665</v>
      </c>
      <c r="N1231">
        <v>1.66</v>
      </c>
      <c r="O1231" s="3">
        <v>1.9E-2</v>
      </c>
      <c r="P1231" s="3">
        <v>0</v>
      </c>
      <c r="Q1231" s="3">
        <v>0.69199999999999995</v>
      </c>
      <c r="R1231" s="3">
        <v>0.72199999999999998</v>
      </c>
      <c r="S1231" s="3">
        <v>0.81299999999999994</v>
      </c>
      <c r="T1231" s="1" t="s">
        <v>413</v>
      </c>
      <c r="U1231" s="5">
        <f t="shared" si="237"/>
        <v>4</v>
      </c>
      <c r="V1231" s="5">
        <f t="shared" si="238"/>
        <v>4</v>
      </c>
      <c r="W1231" s="5">
        <f t="shared" si="233"/>
        <v>4</v>
      </c>
      <c r="X1231" s="5">
        <f t="shared" si="234"/>
        <v>4</v>
      </c>
      <c r="Y1231" s="3">
        <v>0.60199999999999998</v>
      </c>
      <c r="Z1231" s="3">
        <v>0.41499999999999998</v>
      </c>
      <c r="AA1231" s="3">
        <v>2.4E-2</v>
      </c>
      <c r="AB1231" s="3">
        <v>0.32</v>
      </c>
      <c r="AC1231" s="3">
        <v>0.56299999999999994</v>
      </c>
      <c r="AD1231" s="1" t="s">
        <v>122</v>
      </c>
      <c r="AE1231" s="5">
        <f t="shared" si="235"/>
        <v>3</v>
      </c>
      <c r="AF1231" s="5">
        <f t="shared" si="236"/>
        <v>4</v>
      </c>
      <c r="AG1231">
        <v>93</v>
      </c>
      <c r="AH1231">
        <v>1</v>
      </c>
      <c r="AI1231">
        <v>0</v>
      </c>
      <c r="AJ1231">
        <v>52</v>
      </c>
      <c r="AK1231">
        <f t="shared" si="239"/>
        <v>41</v>
      </c>
      <c r="AL1231">
        <v>36</v>
      </c>
      <c r="AM1231">
        <v>16</v>
      </c>
      <c r="AN1231">
        <v>1</v>
      </c>
      <c r="AO1231" s="1" t="s">
        <v>458</v>
      </c>
    </row>
    <row r="1232" spans="1:41" x14ac:dyDescent="0.35">
      <c r="A1232" s="2">
        <v>38523</v>
      </c>
      <c r="B1232" t="s">
        <v>103</v>
      </c>
      <c r="C1232">
        <v>5</v>
      </c>
      <c r="D1232" t="s">
        <v>104</v>
      </c>
      <c r="E1232" t="s">
        <v>54</v>
      </c>
      <c r="F1232">
        <v>128</v>
      </c>
      <c r="G1232">
        <v>27</v>
      </c>
      <c r="H1232">
        <v>0</v>
      </c>
      <c r="I1232" t="s">
        <v>203</v>
      </c>
      <c r="J1232">
        <v>9</v>
      </c>
      <c r="K1232" t="s">
        <v>1354</v>
      </c>
      <c r="L1232" t="s">
        <v>37</v>
      </c>
      <c r="M1232" s="1" t="s">
        <v>1420</v>
      </c>
      <c r="N1232">
        <v>1.04</v>
      </c>
      <c r="O1232" s="3">
        <v>4.8000000000000001E-2</v>
      </c>
      <c r="P1232" s="3">
        <v>3.2000000000000001E-2</v>
      </c>
      <c r="Q1232" s="3">
        <v>0.69799999999999995</v>
      </c>
      <c r="R1232" s="3">
        <v>0.75</v>
      </c>
      <c r="S1232" s="3">
        <v>0.55300000000000005</v>
      </c>
      <c r="T1232" s="1" t="s">
        <v>250</v>
      </c>
      <c r="U1232" s="5">
        <f t="shared" si="237"/>
        <v>6</v>
      </c>
      <c r="V1232" s="5">
        <f t="shared" si="238"/>
        <v>9</v>
      </c>
      <c r="W1232" s="5">
        <f t="shared" si="233"/>
        <v>6</v>
      </c>
      <c r="X1232" s="5">
        <f t="shared" si="234"/>
        <v>9</v>
      </c>
      <c r="Y1232" s="3">
        <v>0.496</v>
      </c>
      <c r="Z1232" s="3">
        <v>0.32100000000000001</v>
      </c>
      <c r="AA1232" s="3">
        <v>0.05</v>
      </c>
      <c r="AB1232" s="3">
        <v>0.24099999999999999</v>
      </c>
      <c r="AC1232" s="3">
        <v>0.42599999999999999</v>
      </c>
      <c r="AD1232" s="1" t="s">
        <v>112</v>
      </c>
      <c r="AE1232" s="5">
        <f t="shared" si="235"/>
        <v>1</v>
      </c>
      <c r="AF1232" s="5">
        <f t="shared" si="236"/>
        <v>4</v>
      </c>
      <c r="AG1232">
        <v>266</v>
      </c>
      <c r="AH1232">
        <v>6</v>
      </c>
      <c r="AI1232">
        <v>4</v>
      </c>
      <c r="AJ1232">
        <v>126</v>
      </c>
      <c r="AK1232">
        <f t="shared" si="239"/>
        <v>140</v>
      </c>
      <c r="AL1232">
        <v>88</v>
      </c>
      <c r="AM1232">
        <v>38</v>
      </c>
      <c r="AN1232">
        <v>7</v>
      </c>
      <c r="AO1232" s="1" t="s">
        <v>1421</v>
      </c>
    </row>
    <row r="1233" spans="1:41" x14ac:dyDescent="0.35">
      <c r="A1233" s="2">
        <v>38523</v>
      </c>
      <c r="B1233" t="s">
        <v>103</v>
      </c>
      <c r="C1233">
        <v>5</v>
      </c>
      <c r="D1233" t="s">
        <v>104</v>
      </c>
      <c r="E1233" t="s">
        <v>128</v>
      </c>
      <c r="F1233">
        <v>128</v>
      </c>
      <c r="G1233">
        <v>81</v>
      </c>
      <c r="H1233">
        <v>1</v>
      </c>
      <c r="I1233" t="s">
        <v>203</v>
      </c>
      <c r="K1233" t="s">
        <v>37</v>
      </c>
      <c r="L1233" t="s">
        <v>842</v>
      </c>
      <c r="M1233" s="1" t="s">
        <v>1422</v>
      </c>
      <c r="N1233">
        <v>1.04</v>
      </c>
      <c r="O1233" s="3">
        <v>4.5999999999999999E-2</v>
      </c>
      <c r="P1233" s="3">
        <v>2.3E-2</v>
      </c>
      <c r="Q1233" s="3">
        <v>0.60699999999999998</v>
      </c>
      <c r="R1233" s="3">
        <v>0.71399999999999997</v>
      </c>
      <c r="S1233" s="3">
        <v>0.45600000000000002</v>
      </c>
      <c r="T1233" s="1" t="s">
        <v>485</v>
      </c>
      <c r="U1233" s="5">
        <f t="shared" si="237"/>
        <v>9</v>
      </c>
      <c r="V1233" s="5">
        <f t="shared" si="238"/>
        <v>18</v>
      </c>
      <c r="W1233" s="5">
        <f t="shared" si="233"/>
        <v>9</v>
      </c>
      <c r="X1233" s="5">
        <f t="shared" si="234"/>
        <v>18</v>
      </c>
      <c r="Y1233" s="3">
        <v>0.504</v>
      </c>
      <c r="Z1233" s="3">
        <v>0.40100000000000002</v>
      </c>
      <c r="AA1233" s="3">
        <v>3.3000000000000002E-2</v>
      </c>
      <c r="AB1233" s="3">
        <v>0.29599999999999999</v>
      </c>
      <c r="AC1233" s="3">
        <v>0.55400000000000005</v>
      </c>
      <c r="AD1233" s="1" t="s">
        <v>730</v>
      </c>
      <c r="AE1233" s="5">
        <f t="shared" si="235"/>
        <v>7</v>
      </c>
      <c r="AF1233" s="5">
        <f t="shared" si="236"/>
        <v>17</v>
      </c>
      <c r="AG1233">
        <v>355</v>
      </c>
      <c r="AH1233">
        <v>8</v>
      </c>
      <c r="AI1233">
        <v>4</v>
      </c>
      <c r="AJ1233">
        <v>173</v>
      </c>
      <c r="AK1233">
        <f t="shared" si="239"/>
        <v>182</v>
      </c>
      <c r="AL1233">
        <v>105</v>
      </c>
      <c r="AM1233">
        <v>68</v>
      </c>
      <c r="AN1233">
        <v>6</v>
      </c>
      <c r="AO1233" s="1" t="s">
        <v>1423</v>
      </c>
    </row>
    <row r="1234" spans="1:41" x14ac:dyDescent="0.35">
      <c r="A1234" s="2">
        <v>38523</v>
      </c>
      <c r="B1234" t="s">
        <v>103</v>
      </c>
      <c r="C1234">
        <v>5</v>
      </c>
      <c r="D1234" t="s">
        <v>104</v>
      </c>
      <c r="E1234" t="s">
        <v>133</v>
      </c>
      <c r="F1234">
        <v>128</v>
      </c>
      <c r="G1234">
        <v>68</v>
      </c>
      <c r="H1234">
        <v>1</v>
      </c>
      <c r="I1234" t="s">
        <v>203</v>
      </c>
      <c r="K1234" t="s">
        <v>37</v>
      </c>
      <c r="L1234" t="s">
        <v>925</v>
      </c>
      <c r="M1234" s="1" t="s">
        <v>1424</v>
      </c>
      <c r="N1234">
        <v>1.36</v>
      </c>
      <c r="O1234" s="3">
        <v>2.1000000000000001E-2</v>
      </c>
      <c r="P1234" s="3">
        <v>5.2999999999999999E-2</v>
      </c>
      <c r="Q1234" s="3">
        <v>0.69099999999999995</v>
      </c>
      <c r="R1234" s="3">
        <v>0.81499999999999995</v>
      </c>
      <c r="S1234" s="3">
        <v>0.55200000000000005</v>
      </c>
      <c r="T1234" s="1" t="s">
        <v>88</v>
      </c>
      <c r="U1234" s="5">
        <f t="shared" si="237"/>
        <v>2</v>
      </c>
      <c r="V1234" s="5">
        <f t="shared" si="238"/>
        <v>3</v>
      </c>
      <c r="W1234" s="5">
        <f t="shared" si="233"/>
        <v>2</v>
      </c>
      <c r="X1234" s="5">
        <f t="shared" si="234"/>
        <v>3</v>
      </c>
      <c r="Y1234" s="3">
        <v>0.54500000000000004</v>
      </c>
      <c r="Z1234" s="3">
        <v>0.36099999999999999</v>
      </c>
      <c r="AA1234" s="3">
        <v>4.1000000000000002E-2</v>
      </c>
      <c r="AB1234" s="3">
        <v>0.30199999999999999</v>
      </c>
      <c r="AC1234" s="3">
        <v>0.47099999999999997</v>
      </c>
      <c r="AD1234" s="1" t="s">
        <v>283</v>
      </c>
      <c r="AE1234" s="5">
        <f t="shared" si="235"/>
        <v>3</v>
      </c>
      <c r="AF1234" s="5">
        <f t="shared" si="236"/>
        <v>10</v>
      </c>
      <c r="AG1234">
        <v>191</v>
      </c>
      <c r="AH1234">
        <v>2</v>
      </c>
      <c r="AI1234">
        <v>5</v>
      </c>
      <c r="AJ1234">
        <v>94</v>
      </c>
      <c r="AK1234">
        <f t="shared" si="239"/>
        <v>97</v>
      </c>
      <c r="AL1234">
        <v>65</v>
      </c>
      <c r="AM1234">
        <v>29</v>
      </c>
      <c r="AN1234">
        <v>4</v>
      </c>
      <c r="AO1234" s="1" t="s">
        <v>93</v>
      </c>
    </row>
    <row r="1235" spans="1:41" x14ac:dyDescent="0.35">
      <c r="A1235" s="2">
        <v>38523</v>
      </c>
      <c r="B1235" t="s">
        <v>103</v>
      </c>
      <c r="C1235">
        <v>5</v>
      </c>
      <c r="D1235" t="s">
        <v>104</v>
      </c>
      <c r="E1235" t="s">
        <v>1425</v>
      </c>
      <c r="F1235">
        <v>128</v>
      </c>
      <c r="G1235">
        <v>129</v>
      </c>
      <c r="H1235">
        <v>1</v>
      </c>
      <c r="I1235">
        <v>17</v>
      </c>
      <c r="J1235">
        <v>15</v>
      </c>
      <c r="K1235" t="s">
        <v>37</v>
      </c>
      <c r="L1235" t="s">
        <v>1426</v>
      </c>
      <c r="M1235" s="1" t="s">
        <v>1427</v>
      </c>
      <c r="U1235" s="5">
        <f t="shared" si="237"/>
        <v>0</v>
      </c>
      <c r="V1235" s="5">
        <f t="shared" si="238"/>
        <v>0</v>
      </c>
      <c r="AK1235">
        <f t="shared" si="239"/>
        <v>0</v>
      </c>
    </row>
    <row r="1236" spans="1:41" x14ac:dyDescent="0.35">
      <c r="A1236" s="2">
        <v>38523</v>
      </c>
      <c r="B1236" t="s">
        <v>103</v>
      </c>
      <c r="C1236">
        <v>5</v>
      </c>
      <c r="D1236" t="s">
        <v>104</v>
      </c>
      <c r="E1236" t="s">
        <v>1428</v>
      </c>
      <c r="F1236">
        <v>128</v>
      </c>
      <c r="G1236">
        <v>148</v>
      </c>
      <c r="H1236">
        <v>1</v>
      </c>
      <c r="I1236">
        <v>17</v>
      </c>
      <c r="K1236" t="s">
        <v>37</v>
      </c>
      <c r="L1236" t="s">
        <v>1429</v>
      </c>
      <c r="M1236" s="1" t="s">
        <v>537</v>
      </c>
      <c r="U1236" s="5">
        <f t="shared" si="237"/>
        <v>0</v>
      </c>
      <c r="V1236" s="5">
        <f t="shared" si="238"/>
        <v>0</v>
      </c>
      <c r="AK1236">
        <f t="shared" si="239"/>
        <v>0</v>
      </c>
    </row>
    <row r="1237" spans="1:41" x14ac:dyDescent="0.35">
      <c r="A1237" s="2">
        <v>38523</v>
      </c>
      <c r="B1237" t="s">
        <v>103</v>
      </c>
      <c r="C1237">
        <v>5</v>
      </c>
      <c r="D1237" t="s">
        <v>104</v>
      </c>
      <c r="E1237" t="s">
        <v>1430</v>
      </c>
      <c r="F1237">
        <v>128</v>
      </c>
      <c r="G1237">
        <v>175</v>
      </c>
      <c r="H1237">
        <v>1</v>
      </c>
      <c r="I1237">
        <v>17</v>
      </c>
      <c r="K1237" t="s">
        <v>37</v>
      </c>
      <c r="L1237" t="s">
        <v>1431</v>
      </c>
      <c r="M1237" s="1" t="s">
        <v>1432</v>
      </c>
      <c r="U1237" s="5">
        <f t="shared" si="237"/>
        <v>0</v>
      </c>
      <c r="V1237" s="5">
        <f t="shared" si="238"/>
        <v>0</v>
      </c>
      <c r="AK1237">
        <f t="shared" si="239"/>
        <v>0</v>
      </c>
    </row>
    <row r="1238" spans="1:41" x14ac:dyDescent="0.35">
      <c r="A1238" s="2">
        <v>38495</v>
      </c>
      <c r="B1238" t="s">
        <v>138</v>
      </c>
      <c r="C1238">
        <v>5</v>
      </c>
      <c r="D1238" t="s">
        <v>139</v>
      </c>
      <c r="E1238" t="s">
        <v>128</v>
      </c>
      <c r="F1238">
        <v>153</v>
      </c>
      <c r="G1238">
        <v>9</v>
      </c>
      <c r="H1238">
        <v>0</v>
      </c>
      <c r="I1238" t="s">
        <v>203</v>
      </c>
      <c r="J1238">
        <v>8</v>
      </c>
      <c r="K1238" t="s">
        <v>1366</v>
      </c>
      <c r="L1238" t="s">
        <v>37</v>
      </c>
      <c r="M1238" s="1" t="s">
        <v>1433</v>
      </c>
      <c r="N1238">
        <v>0.88</v>
      </c>
      <c r="O1238" s="3">
        <v>3.7999999999999999E-2</v>
      </c>
      <c r="P1238" s="3">
        <v>3.7999999999999999E-2</v>
      </c>
      <c r="Q1238" s="3">
        <v>0.52500000000000002</v>
      </c>
      <c r="R1238" s="3">
        <v>0.54800000000000004</v>
      </c>
      <c r="S1238" s="3">
        <v>0.44700000000000001</v>
      </c>
      <c r="T1238" s="1" t="s">
        <v>47</v>
      </c>
      <c r="U1238" s="5">
        <f t="shared" si="237"/>
        <v>5</v>
      </c>
      <c r="V1238" s="5">
        <f t="shared" si="238"/>
        <v>11</v>
      </c>
      <c r="W1238" s="5">
        <f t="shared" ref="W1238:W1239" si="240">_xlfn.NUMBERVALUE(LEFT(T1238, FIND( "/", T1238) - 1))</f>
        <v>5</v>
      </c>
      <c r="X1238" s="5">
        <f t="shared" ref="X1238:X1239" si="241">_xlfn.NUMBERVALUE(RIGHT(T1238, LEN(T1238) - FIND( "/", T1238)))</f>
        <v>11</v>
      </c>
      <c r="Y1238" s="3">
        <v>0.47</v>
      </c>
      <c r="Z1238" s="3">
        <v>0.44</v>
      </c>
      <c r="AA1238" s="3">
        <v>0</v>
      </c>
      <c r="AB1238" s="3">
        <v>0.373</v>
      </c>
      <c r="AC1238" s="3">
        <v>0.6</v>
      </c>
      <c r="AD1238" s="1" t="s">
        <v>95</v>
      </c>
      <c r="AE1238" s="5">
        <f t="shared" ref="AE1238:AE1239" si="242">_xlfn.NUMBERVALUE(LEFT(AD1238, FIND( "/", AD1238) - 1))</f>
        <v>4</v>
      </c>
      <c r="AF1238" s="5">
        <f t="shared" ref="AF1238:AF1239" si="243">_xlfn.NUMBERVALUE(RIGHT(AD1238, LEN(AD1238) - FIND( "/", AD1238)))</f>
        <v>12</v>
      </c>
      <c r="AG1238">
        <v>164</v>
      </c>
      <c r="AH1238">
        <v>3</v>
      </c>
      <c r="AI1238">
        <v>3</v>
      </c>
      <c r="AJ1238">
        <v>80</v>
      </c>
      <c r="AK1238">
        <f t="shared" si="239"/>
        <v>84</v>
      </c>
      <c r="AL1238">
        <v>42</v>
      </c>
      <c r="AM1238">
        <v>38</v>
      </c>
      <c r="AN1238">
        <v>0</v>
      </c>
      <c r="AO1238" s="1" t="s">
        <v>900</v>
      </c>
    </row>
    <row r="1239" spans="1:41" x14ac:dyDescent="0.35">
      <c r="A1239" s="2">
        <v>38495</v>
      </c>
      <c r="B1239" t="s">
        <v>138</v>
      </c>
      <c r="C1239">
        <v>5</v>
      </c>
      <c r="D1239" t="s">
        <v>139</v>
      </c>
      <c r="E1239" t="s">
        <v>133</v>
      </c>
      <c r="F1239">
        <v>153</v>
      </c>
      <c r="G1239">
        <v>71</v>
      </c>
      <c r="H1239">
        <v>1</v>
      </c>
      <c r="I1239" t="s">
        <v>203</v>
      </c>
      <c r="K1239" t="s">
        <v>37</v>
      </c>
      <c r="L1239" t="s">
        <v>1131</v>
      </c>
      <c r="M1239" s="1" t="s">
        <v>1434</v>
      </c>
      <c r="N1239">
        <v>2</v>
      </c>
      <c r="O1239" s="3">
        <v>0.10299999999999999</v>
      </c>
      <c r="P1239" s="3">
        <v>3.4000000000000002E-2</v>
      </c>
      <c r="Q1239" s="3">
        <v>0.67200000000000004</v>
      </c>
      <c r="R1239" s="3">
        <v>0.74399999999999999</v>
      </c>
      <c r="S1239" s="3">
        <v>0.63200000000000001</v>
      </c>
      <c r="T1239" s="1" t="s">
        <v>70</v>
      </c>
      <c r="U1239" s="5">
        <f t="shared" si="237"/>
        <v>1</v>
      </c>
      <c r="V1239" s="5">
        <f t="shared" si="238"/>
        <v>2</v>
      </c>
      <c r="W1239" s="5">
        <f t="shared" si="240"/>
        <v>1</v>
      </c>
      <c r="X1239" s="5">
        <f t="shared" si="241"/>
        <v>2</v>
      </c>
      <c r="Y1239" s="3">
        <v>0.63800000000000001</v>
      </c>
      <c r="Z1239" s="3">
        <v>0.58799999999999997</v>
      </c>
      <c r="AA1239" s="3">
        <v>0.05</v>
      </c>
      <c r="AB1239" s="3">
        <v>0.51100000000000001</v>
      </c>
      <c r="AC1239" s="3">
        <v>0.68600000000000005</v>
      </c>
      <c r="AD1239" s="1" t="s">
        <v>829</v>
      </c>
      <c r="AE1239" s="5">
        <f t="shared" si="242"/>
        <v>9</v>
      </c>
      <c r="AF1239" s="5">
        <f t="shared" si="243"/>
        <v>16</v>
      </c>
      <c r="AG1239">
        <v>138</v>
      </c>
      <c r="AH1239">
        <v>6</v>
      </c>
      <c r="AI1239">
        <v>2</v>
      </c>
      <c r="AJ1239">
        <v>58</v>
      </c>
      <c r="AK1239">
        <f t="shared" si="239"/>
        <v>80</v>
      </c>
      <c r="AL1239">
        <v>39</v>
      </c>
      <c r="AM1239">
        <v>19</v>
      </c>
      <c r="AN1239">
        <v>4</v>
      </c>
      <c r="AO1239" s="1" t="s">
        <v>369</v>
      </c>
    </row>
    <row r="1240" spans="1:41" x14ac:dyDescent="0.35">
      <c r="A1240" s="2">
        <v>38495</v>
      </c>
      <c r="B1240" t="s">
        <v>138</v>
      </c>
      <c r="C1240">
        <v>5</v>
      </c>
      <c r="D1240" t="s">
        <v>139</v>
      </c>
      <c r="E1240" t="s">
        <v>1425</v>
      </c>
      <c r="F1240">
        <v>153</v>
      </c>
      <c r="G1240">
        <v>158</v>
      </c>
      <c r="H1240">
        <v>1</v>
      </c>
      <c r="I1240">
        <v>15</v>
      </c>
      <c r="K1240" t="s">
        <v>37</v>
      </c>
      <c r="L1240" t="s">
        <v>1369</v>
      </c>
      <c r="M1240" s="1" t="s">
        <v>680</v>
      </c>
      <c r="U1240" s="5">
        <f t="shared" si="237"/>
        <v>0</v>
      </c>
      <c r="V1240" s="5">
        <f t="shared" si="238"/>
        <v>0</v>
      </c>
      <c r="AK1240">
        <f t="shared" si="239"/>
        <v>0</v>
      </c>
    </row>
    <row r="1241" spans="1:41" x14ac:dyDescent="0.35">
      <c r="A1241" s="2">
        <v>38495</v>
      </c>
      <c r="B1241" t="s">
        <v>138</v>
      </c>
      <c r="C1241">
        <v>5</v>
      </c>
      <c r="D1241" t="s">
        <v>139</v>
      </c>
      <c r="E1241" t="s">
        <v>1428</v>
      </c>
      <c r="F1241">
        <v>153</v>
      </c>
      <c r="G1241">
        <v>208</v>
      </c>
      <c r="H1241">
        <v>1</v>
      </c>
      <c r="I1241">
        <v>15</v>
      </c>
      <c r="K1241" t="s">
        <v>37</v>
      </c>
      <c r="L1241" t="s">
        <v>1435</v>
      </c>
      <c r="M1241" s="1" t="s">
        <v>537</v>
      </c>
      <c r="U1241" s="5">
        <f t="shared" si="237"/>
        <v>0</v>
      </c>
      <c r="V1241" s="5">
        <f t="shared" si="238"/>
        <v>0</v>
      </c>
      <c r="AK1241">
        <f t="shared" si="239"/>
        <v>0</v>
      </c>
    </row>
    <row r="1242" spans="1:41" x14ac:dyDescent="0.35">
      <c r="A1242" s="2">
        <v>38495</v>
      </c>
      <c r="B1242" t="s">
        <v>138</v>
      </c>
      <c r="C1242">
        <v>5</v>
      </c>
      <c r="D1242" t="s">
        <v>139</v>
      </c>
      <c r="E1242" t="s">
        <v>1430</v>
      </c>
      <c r="F1242">
        <v>153</v>
      </c>
      <c r="G1242">
        <v>182</v>
      </c>
      <c r="H1242">
        <v>1</v>
      </c>
      <c r="I1242">
        <v>15</v>
      </c>
      <c r="K1242" t="s">
        <v>37</v>
      </c>
      <c r="L1242" t="s">
        <v>1436</v>
      </c>
      <c r="M1242" s="1" t="s">
        <v>771</v>
      </c>
      <c r="U1242" s="5">
        <f t="shared" si="237"/>
        <v>0</v>
      </c>
      <c r="V1242" s="5">
        <f t="shared" si="238"/>
        <v>0</v>
      </c>
      <c r="AK1242">
        <f t="shared" si="239"/>
        <v>0</v>
      </c>
    </row>
    <row r="1243" spans="1:41" x14ac:dyDescent="0.35">
      <c r="A1243" s="2">
        <v>38481</v>
      </c>
      <c r="B1243" t="s">
        <v>1437</v>
      </c>
      <c r="C1243">
        <v>3</v>
      </c>
      <c r="D1243" t="s">
        <v>139</v>
      </c>
      <c r="E1243" t="s">
        <v>61</v>
      </c>
      <c r="F1243">
        <v>142</v>
      </c>
      <c r="G1243">
        <v>137</v>
      </c>
      <c r="H1243">
        <v>1</v>
      </c>
      <c r="I1243">
        <v>7</v>
      </c>
      <c r="J1243">
        <v>5</v>
      </c>
      <c r="K1243" t="s">
        <v>37</v>
      </c>
      <c r="L1243" t="s">
        <v>1438</v>
      </c>
      <c r="M1243" s="1" t="s">
        <v>368</v>
      </c>
      <c r="U1243" s="5">
        <f t="shared" si="237"/>
        <v>0</v>
      </c>
      <c r="V1243" s="5">
        <f t="shared" si="238"/>
        <v>0</v>
      </c>
      <c r="AK1243">
        <f t="shared" si="239"/>
        <v>0</v>
      </c>
    </row>
    <row r="1244" spans="1:41" x14ac:dyDescent="0.35">
      <c r="A1244" s="2">
        <v>38481</v>
      </c>
      <c r="B1244" t="s">
        <v>1437</v>
      </c>
      <c r="C1244">
        <v>3</v>
      </c>
      <c r="D1244" t="s">
        <v>139</v>
      </c>
      <c r="E1244" t="s">
        <v>36</v>
      </c>
      <c r="F1244">
        <v>142</v>
      </c>
      <c r="G1244">
        <v>169</v>
      </c>
      <c r="H1244">
        <v>1</v>
      </c>
      <c r="I1244">
        <v>7</v>
      </c>
      <c r="K1244" t="s">
        <v>37</v>
      </c>
      <c r="L1244" t="s">
        <v>1251</v>
      </c>
      <c r="M1244" s="1" t="s">
        <v>1439</v>
      </c>
      <c r="U1244" s="5">
        <f t="shared" si="237"/>
        <v>0</v>
      </c>
      <c r="V1244" s="5">
        <f t="shared" si="238"/>
        <v>0</v>
      </c>
      <c r="AK1244">
        <f t="shared" si="239"/>
        <v>0</v>
      </c>
    </row>
    <row r="1245" spans="1:41" x14ac:dyDescent="0.35">
      <c r="A1245" s="2">
        <v>38481</v>
      </c>
      <c r="B1245" t="s">
        <v>1437</v>
      </c>
      <c r="C1245">
        <v>3</v>
      </c>
      <c r="D1245" t="s">
        <v>139</v>
      </c>
      <c r="E1245" t="s">
        <v>43</v>
      </c>
      <c r="F1245">
        <v>142</v>
      </c>
      <c r="G1245">
        <v>203</v>
      </c>
      <c r="H1245">
        <v>1</v>
      </c>
      <c r="I1245">
        <v>7</v>
      </c>
      <c r="K1245" t="s">
        <v>37</v>
      </c>
      <c r="L1245" t="s">
        <v>1184</v>
      </c>
      <c r="M1245" s="1" t="s">
        <v>209</v>
      </c>
      <c r="U1245" s="5">
        <f t="shared" si="237"/>
        <v>0</v>
      </c>
      <c r="V1245" s="5">
        <f t="shared" si="238"/>
        <v>0</v>
      </c>
      <c r="AK1245">
        <f t="shared" si="239"/>
        <v>0</v>
      </c>
    </row>
    <row r="1246" spans="1:41" x14ac:dyDescent="0.35">
      <c r="A1246" s="2">
        <v>38481</v>
      </c>
      <c r="B1246" t="s">
        <v>1437</v>
      </c>
      <c r="C1246">
        <v>3</v>
      </c>
      <c r="D1246" t="s">
        <v>139</v>
      </c>
      <c r="E1246" t="s">
        <v>49</v>
      </c>
      <c r="F1246">
        <v>142</v>
      </c>
      <c r="G1246">
        <v>252</v>
      </c>
      <c r="H1246">
        <v>1</v>
      </c>
      <c r="I1246">
        <v>7</v>
      </c>
      <c r="J1246" t="s">
        <v>203</v>
      </c>
      <c r="K1246" t="s">
        <v>37</v>
      </c>
      <c r="L1246" t="s">
        <v>1221</v>
      </c>
      <c r="M1246" s="1" t="s">
        <v>1440</v>
      </c>
      <c r="U1246" s="5">
        <f t="shared" si="237"/>
        <v>0</v>
      </c>
      <c r="V1246" s="5">
        <f t="shared" si="238"/>
        <v>0</v>
      </c>
      <c r="AK1246">
        <f t="shared" si="239"/>
        <v>0</v>
      </c>
    </row>
    <row r="1247" spans="1:41" x14ac:dyDescent="0.35">
      <c r="A1247" s="2">
        <v>38481</v>
      </c>
      <c r="B1247" t="s">
        <v>1437</v>
      </c>
      <c r="C1247">
        <v>3</v>
      </c>
      <c r="D1247" t="s">
        <v>139</v>
      </c>
      <c r="E1247" t="s">
        <v>54</v>
      </c>
      <c r="F1247">
        <v>142</v>
      </c>
      <c r="G1247">
        <v>153</v>
      </c>
      <c r="H1247">
        <v>1</v>
      </c>
      <c r="I1247">
        <v>7</v>
      </c>
      <c r="K1247" t="s">
        <v>37</v>
      </c>
      <c r="L1247" t="s">
        <v>1441</v>
      </c>
      <c r="M1247" s="1" t="s">
        <v>1442</v>
      </c>
      <c r="U1247" s="5">
        <f t="shared" si="237"/>
        <v>0</v>
      </c>
      <c r="V1247" s="5">
        <f t="shared" si="238"/>
        <v>0</v>
      </c>
      <c r="AK1247">
        <f t="shared" si="239"/>
        <v>0</v>
      </c>
    </row>
    <row r="1248" spans="1:41" x14ac:dyDescent="0.35">
      <c r="A1248" s="2">
        <v>38471</v>
      </c>
      <c r="B1248" t="s">
        <v>1443</v>
      </c>
      <c r="C1248">
        <v>3</v>
      </c>
      <c r="D1248" t="s">
        <v>139</v>
      </c>
      <c r="E1248" t="s">
        <v>98</v>
      </c>
      <c r="F1248">
        <v>142</v>
      </c>
      <c r="G1248">
        <v>33</v>
      </c>
      <c r="H1248">
        <v>0</v>
      </c>
      <c r="K1248" t="s">
        <v>966</v>
      </c>
      <c r="L1248" t="s">
        <v>37</v>
      </c>
      <c r="M1248" s="1" t="s">
        <v>1444</v>
      </c>
      <c r="U1248" s="5">
        <f t="shared" si="237"/>
        <v>0</v>
      </c>
      <c r="V1248" s="5">
        <f t="shared" si="238"/>
        <v>0</v>
      </c>
      <c r="AK1248">
        <f t="shared" si="239"/>
        <v>0</v>
      </c>
    </row>
    <row r="1249" spans="1:41" x14ac:dyDescent="0.35">
      <c r="A1249" s="2">
        <v>38471</v>
      </c>
      <c r="B1249" t="s">
        <v>1443</v>
      </c>
      <c r="C1249">
        <v>3</v>
      </c>
      <c r="D1249" t="s">
        <v>139</v>
      </c>
      <c r="E1249" t="s">
        <v>98</v>
      </c>
      <c r="F1249">
        <v>142</v>
      </c>
      <c r="G1249">
        <v>104</v>
      </c>
      <c r="H1249">
        <v>0</v>
      </c>
      <c r="K1249" t="s">
        <v>1329</v>
      </c>
      <c r="L1249" t="s">
        <v>37</v>
      </c>
      <c r="M1249" s="1" t="s">
        <v>1445</v>
      </c>
      <c r="U1249" s="5">
        <f t="shared" si="237"/>
        <v>0</v>
      </c>
      <c r="V1249" s="5">
        <f t="shared" si="238"/>
        <v>0</v>
      </c>
      <c r="AK1249">
        <f t="shared" si="239"/>
        <v>0</v>
      </c>
    </row>
    <row r="1250" spans="1:41" x14ac:dyDescent="0.35">
      <c r="A1250" s="2">
        <v>38460</v>
      </c>
      <c r="B1250" t="s">
        <v>1446</v>
      </c>
      <c r="C1250">
        <v>3</v>
      </c>
      <c r="D1250" t="s">
        <v>139</v>
      </c>
      <c r="E1250" t="s">
        <v>43</v>
      </c>
      <c r="F1250">
        <v>153</v>
      </c>
      <c r="G1250">
        <v>205</v>
      </c>
      <c r="H1250">
        <v>0</v>
      </c>
      <c r="I1250">
        <v>6</v>
      </c>
      <c r="K1250" t="s">
        <v>1012</v>
      </c>
      <c r="L1250" t="s">
        <v>37</v>
      </c>
      <c r="M1250" s="1" t="s">
        <v>975</v>
      </c>
      <c r="U1250" s="5">
        <f t="shared" si="237"/>
        <v>0</v>
      </c>
      <c r="V1250" s="5">
        <f t="shared" si="238"/>
        <v>0</v>
      </c>
      <c r="AK1250">
        <f t="shared" si="239"/>
        <v>0</v>
      </c>
    </row>
    <row r="1251" spans="1:41" x14ac:dyDescent="0.35">
      <c r="A1251" s="2">
        <v>38460</v>
      </c>
      <c r="B1251" t="s">
        <v>1446</v>
      </c>
      <c r="C1251">
        <v>3</v>
      </c>
      <c r="D1251" t="s">
        <v>139</v>
      </c>
      <c r="E1251" t="s">
        <v>49</v>
      </c>
      <c r="F1251">
        <v>153</v>
      </c>
      <c r="G1251">
        <v>238</v>
      </c>
      <c r="H1251">
        <v>1</v>
      </c>
      <c r="I1251">
        <v>6</v>
      </c>
      <c r="J1251" t="s">
        <v>174</v>
      </c>
      <c r="K1251" t="s">
        <v>37</v>
      </c>
      <c r="L1251" t="s">
        <v>1447</v>
      </c>
      <c r="M1251" s="1" t="s">
        <v>841</v>
      </c>
      <c r="U1251" s="5">
        <f t="shared" si="237"/>
        <v>0</v>
      </c>
      <c r="V1251" s="5">
        <f t="shared" si="238"/>
        <v>0</v>
      </c>
      <c r="AK1251">
        <f t="shared" si="239"/>
        <v>0</v>
      </c>
    </row>
    <row r="1252" spans="1:41" x14ac:dyDescent="0.35">
      <c r="A1252" s="2">
        <v>38460</v>
      </c>
      <c r="B1252" t="s">
        <v>1446</v>
      </c>
      <c r="C1252">
        <v>3</v>
      </c>
      <c r="D1252" t="s">
        <v>139</v>
      </c>
      <c r="E1252" t="s">
        <v>54</v>
      </c>
      <c r="F1252">
        <v>153</v>
      </c>
      <c r="G1252">
        <v>242</v>
      </c>
      <c r="H1252">
        <v>1</v>
      </c>
      <c r="I1252">
        <v>6</v>
      </c>
      <c r="K1252" t="s">
        <v>37</v>
      </c>
      <c r="L1252" t="s">
        <v>1448</v>
      </c>
      <c r="M1252" s="1" t="s">
        <v>1449</v>
      </c>
      <c r="U1252" s="5">
        <f t="shared" si="237"/>
        <v>0</v>
      </c>
      <c r="V1252" s="5">
        <f t="shared" si="238"/>
        <v>0</v>
      </c>
      <c r="AK1252">
        <f t="shared" si="239"/>
        <v>0</v>
      </c>
    </row>
    <row r="1253" spans="1:41" x14ac:dyDescent="0.35">
      <c r="A1253" s="2">
        <v>38446</v>
      </c>
      <c r="B1253" t="s">
        <v>1450</v>
      </c>
      <c r="C1253">
        <v>3</v>
      </c>
      <c r="D1253" t="s">
        <v>139</v>
      </c>
      <c r="E1253" t="s">
        <v>54</v>
      </c>
      <c r="F1253">
        <v>160</v>
      </c>
      <c r="G1253">
        <v>114</v>
      </c>
      <c r="H1253">
        <v>0</v>
      </c>
      <c r="I1253" t="s">
        <v>203</v>
      </c>
      <c r="K1253" t="s">
        <v>1451</v>
      </c>
      <c r="L1253" t="s">
        <v>37</v>
      </c>
      <c r="M1253" s="1" t="s">
        <v>344</v>
      </c>
      <c r="N1253">
        <v>0.83</v>
      </c>
      <c r="O1253" s="3">
        <v>2.9000000000000001E-2</v>
      </c>
      <c r="P1253" s="3">
        <v>5.8000000000000003E-2</v>
      </c>
      <c r="Q1253" s="3">
        <v>0.59399999999999997</v>
      </c>
      <c r="R1253" s="3">
        <v>0.70699999999999996</v>
      </c>
      <c r="S1253" s="3">
        <v>0.25</v>
      </c>
      <c r="T1253" s="1" t="s">
        <v>234</v>
      </c>
      <c r="U1253" s="5">
        <f t="shared" si="237"/>
        <v>5</v>
      </c>
      <c r="V1253" s="5">
        <f t="shared" si="238"/>
        <v>10</v>
      </c>
      <c r="W1253" s="5">
        <f>_xlfn.NUMBERVALUE(LEFT(T1253, FIND( "/", T1253) - 1))</f>
        <v>5</v>
      </c>
      <c r="X1253" s="5">
        <f>_xlfn.NUMBERVALUE(RIGHT(T1253, LEN(T1253) - FIND( "/", T1253)))</f>
        <v>10</v>
      </c>
      <c r="Y1253" s="3">
        <v>0.46</v>
      </c>
      <c r="Z1253" s="3">
        <v>0.39700000000000002</v>
      </c>
      <c r="AA1253" s="3">
        <v>2.9000000000000001E-2</v>
      </c>
      <c r="AB1253" s="3">
        <v>0.32400000000000001</v>
      </c>
      <c r="AC1253" s="3">
        <v>0.47099999999999997</v>
      </c>
      <c r="AD1253" s="1" t="s">
        <v>157</v>
      </c>
      <c r="AE1253" s="5">
        <f>_xlfn.NUMBERVALUE(LEFT(AD1253, FIND( "/", AD1253) - 1))</f>
        <v>3</v>
      </c>
      <c r="AF1253" s="5">
        <f>_xlfn.NUMBERVALUE(RIGHT(AD1253, LEN(AD1253) - FIND( "/", AD1253)))</f>
        <v>8</v>
      </c>
      <c r="AG1253">
        <v>137</v>
      </c>
      <c r="AH1253">
        <v>2</v>
      </c>
      <c r="AI1253">
        <v>4</v>
      </c>
      <c r="AJ1253">
        <v>69</v>
      </c>
      <c r="AK1253">
        <f t="shared" si="239"/>
        <v>68</v>
      </c>
      <c r="AL1253">
        <v>41</v>
      </c>
      <c r="AM1253">
        <v>28</v>
      </c>
      <c r="AN1253">
        <v>2</v>
      </c>
      <c r="AO1253" s="1" t="s">
        <v>152</v>
      </c>
    </row>
    <row r="1254" spans="1:41" x14ac:dyDescent="0.35">
      <c r="A1254" s="2">
        <v>38415</v>
      </c>
      <c r="B1254" t="s">
        <v>1452</v>
      </c>
      <c r="C1254">
        <v>3</v>
      </c>
      <c r="D1254" t="s">
        <v>139</v>
      </c>
      <c r="E1254" t="s">
        <v>98</v>
      </c>
      <c r="F1254">
        <v>160</v>
      </c>
      <c r="G1254">
        <v>950</v>
      </c>
      <c r="H1254">
        <v>1</v>
      </c>
      <c r="K1254" t="s">
        <v>37</v>
      </c>
      <c r="L1254" t="s">
        <v>1453</v>
      </c>
      <c r="M1254" s="1" t="s">
        <v>1454</v>
      </c>
      <c r="U1254" s="5">
        <f t="shared" si="237"/>
        <v>0</v>
      </c>
      <c r="V1254" s="5">
        <f t="shared" si="238"/>
        <v>0</v>
      </c>
      <c r="AK1254">
        <f t="shared" si="239"/>
        <v>0</v>
      </c>
    </row>
    <row r="1255" spans="1:41" x14ac:dyDescent="0.35">
      <c r="A1255" s="2">
        <v>38415</v>
      </c>
      <c r="B1255" t="s">
        <v>1452</v>
      </c>
      <c r="C1255">
        <v>3</v>
      </c>
      <c r="D1255" t="s">
        <v>139</v>
      </c>
      <c r="E1255" t="s">
        <v>98</v>
      </c>
      <c r="F1255">
        <v>160</v>
      </c>
      <c r="H1255">
        <v>1</v>
      </c>
      <c r="K1255" t="s">
        <v>37</v>
      </c>
      <c r="L1255" t="s">
        <v>1455</v>
      </c>
      <c r="M1255" s="1" t="s">
        <v>431</v>
      </c>
      <c r="U1255" s="5">
        <f t="shared" si="237"/>
        <v>0</v>
      </c>
      <c r="V1255" s="5">
        <f t="shared" si="238"/>
        <v>0</v>
      </c>
      <c r="AK1255">
        <f t="shared" si="239"/>
        <v>0</v>
      </c>
    </row>
    <row r="1256" spans="1:41" x14ac:dyDescent="0.35">
      <c r="A1256" s="2">
        <v>38404</v>
      </c>
      <c r="B1256" t="s">
        <v>1456</v>
      </c>
      <c r="C1256">
        <v>3</v>
      </c>
      <c r="D1256" t="s">
        <v>35</v>
      </c>
      <c r="E1256" t="s">
        <v>36</v>
      </c>
      <c r="F1256">
        <v>171</v>
      </c>
      <c r="G1256">
        <v>135</v>
      </c>
      <c r="H1256">
        <v>0</v>
      </c>
      <c r="J1256">
        <v>6</v>
      </c>
      <c r="K1256" t="s">
        <v>1033</v>
      </c>
      <c r="L1256" t="s">
        <v>37</v>
      </c>
      <c r="M1256" s="1" t="s">
        <v>1457</v>
      </c>
      <c r="U1256" s="5">
        <f t="shared" si="237"/>
        <v>0</v>
      </c>
      <c r="V1256" s="5">
        <f t="shared" si="238"/>
        <v>0</v>
      </c>
      <c r="AK1256">
        <f t="shared" si="239"/>
        <v>0</v>
      </c>
    </row>
    <row r="1257" spans="1:41" x14ac:dyDescent="0.35">
      <c r="A1257" s="2">
        <v>38404</v>
      </c>
      <c r="B1257" t="s">
        <v>1456</v>
      </c>
      <c r="C1257">
        <v>3</v>
      </c>
      <c r="D1257" t="s">
        <v>35</v>
      </c>
      <c r="E1257" t="s">
        <v>43</v>
      </c>
      <c r="F1257">
        <v>171</v>
      </c>
      <c r="G1257">
        <v>174</v>
      </c>
      <c r="H1257">
        <v>1</v>
      </c>
      <c r="K1257" t="s">
        <v>37</v>
      </c>
      <c r="L1257" t="s">
        <v>1369</v>
      </c>
      <c r="M1257" s="1" t="s">
        <v>1458</v>
      </c>
      <c r="U1257" s="5">
        <f t="shared" si="237"/>
        <v>0</v>
      </c>
      <c r="V1257" s="5">
        <f t="shared" si="238"/>
        <v>0</v>
      </c>
      <c r="AK1257">
        <f t="shared" si="239"/>
        <v>0</v>
      </c>
    </row>
    <row r="1258" spans="1:41" x14ac:dyDescent="0.35">
      <c r="A1258" s="2">
        <v>38404</v>
      </c>
      <c r="B1258" t="s">
        <v>1456</v>
      </c>
      <c r="C1258">
        <v>3</v>
      </c>
      <c r="D1258" t="s">
        <v>35</v>
      </c>
      <c r="E1258" t="s">
        <v>49</v>
      </c>
      <c r="F1258">
        <v>171</v>
      </c>
      <c r="G1258">
        <v>140</v>
      </c>
      <c r="H1258">
        <v>1</v>
      </c>
      <c r="J1258">
        <v>2</v>
      </c>
      <c r="K1258" t="s">
        <v>37</v>
      </c>
      <c r="L1258" t="s">
        <v>578</v>
      </c>
      <c r="M1258" s="1" t="s">
        <v>1367</v>
      </c>
      <c r="U1258" s="5">
        <f t="shared" si="237"/>
        <v>0</v>
      </c>
      <c r="V1258" s="5">
        <f t="shared" si="238"/>
        <v>0</v>
      </c>
      <c r="AK1258">
        <f t="shared" si="239"/>
        <v>0</v>
      </c>
    </row>
    <row r="1259" spans="1:41" x14ac:dyDescent="0.35">
      <c r="A1259" s="2">
        <v>38404</v>
      </c>
      <c r="B1259" t="s">
        <v>1456</v>
      </c>
      <c r="C1259">
        <v>3</v>
      </c>
      <c r="D1259" t="s">
        <v>35</v>
      </c>
      <c r="E1259" t="s">
        <v>54</v>
      </c>
      <c r="F1259">
        <v>171</v>
      </c>
      <c r="G1259">
        <v>219</v>
      </c>
      <c r="H1259">
        <v>1</v>
      </c>
      <c r="K1259" t="s">
        <v>37</v>
      </c>
      <c r="L1259" t="s">
        <v>1459</v>
      </c>
      <c r="M1259" s="1" t="s">
        <v>771</v>
      </c>
      <c r="U1259" s="5">
        <f t="shared" si="237"/>
        <v>0</v>
      </c>
      <c r="V1259" s="5">
        <f t="shared" si="238"/>
        <v>0</v>
      </c>
      <c r="AK1259">
        <f t="shared" si="239"/>
        <v>0</v>
      </c>
    </row>
    <row r="1260" spans="1:41" x14ac:dyDescent="0.35">
      <c r="A1260" s="2">
        <v>38390</v>
      </c>
      <c r="B1260" t="s">
        <v>1460</v>
      </c>
      <c r="C1260">
        <v>3</v>
      </c>
      <c r="D1260" t="s">
        <v>1348</v>
      </c>
      <c r="E1260" t="s">
        <v>43</v>
      </c>
      <c r="F1260">
        <v>177</v>
      </c>
      <c r="G1260">
        <v>158</v>
      </c>
      <c r="H1260">
        <v>0</v>
      </c>
      <c r="J1260">
        <v>8</v>
      </c>
      <c r="K1260" t="s">
        <v>1461</v>
      </c>
      <c r="L1260" t="s">
        <v>37</v>
      </c>
      <c r="M1260" s="1" t="s">
        <v>62</v>
      </c>
      <c r="U1260" s="5">
        <f t="shared" si="237"/>
        <v>0</v>
      </c>
      <c r="V1260" s="5">
        <f t="shared" si="238"/>
        <v>0</v>
      </c>
      <c r="AK1260">
        <f t="shared" si="239"/>
        <v>0</v>
      </c>
    </row>
    <row r="1261" spans="1:41" x14ac:dyDescent="0.35">
      <c r="A1261" s="2">
        <v>38390</v>
      </c>
      <c r="B1261" t="s">
        <v>1460</v>
      </c>
      <c r="C1261">
        <v>3</v>
      </c>
      <c r="D1261" t="s">
        <v>1348</v>
      </c>
      <c r="E1261" t="s">
        <v>49</v>
      </c>
      <c r="F1261">
        <v>177</v>
      </c>
      <c r="G1261">
        <v>139</v>
      </c>
      <c r="H1261">
        <v>1</v>
      </c>
      <c r="J1261">
        <v>4</v>
      </c>
      <c r="K1261" t="s">
        <v>37</v>
      </c>
      <c r="L1261" t="s">
        <v>1462</v>
      </c>
      <c r="M1261" s="1" t="s">
        <v>537</v>
      </c>
      <c r="U1261" s="5">
        <f t="shared" si="237"/>
        <v>0</v>
      </c>
      <c r="V1261" s="5">
        <f t="shared" si="238"/>
        <v>0</v>
      </c>
      <c r="AK1261">
        <f t="shared" si="239"/>
        <v>0</v>
      </c>
    </row>
    <row r="1262" spans="1:41" x14ac:dyDescent="0.35">
      <c r="A1262" s="2">
        <v>38390</v>
      </c>
      <c r="B1262" t="s">
        <v>1460</v>
      </c>
      <c r="C1262">
        <v>3</v>
      </c>
      <c r="D1262" t="s">
        <v>1348</v>
      </c>
      <c r="E1262" t="s">
        <v>54</v>
      </c>
      <c r="F1262">
        <v>177</v>
      </c>
      <c r="G1262">
        <v>504</v>
      </c>
      <c r="H1262">
        <v>1</v>
      </c>
      <c r="J1262" t="s">
        <v>90</v>
      </c>
      <c r="K1262" t="s">
        <v>37</v>
      </c>
      <c r="L1262" t="s">
        <v>1401</v>
      </c>
      <c r="M1262" s="1" t="s">
        <v>882</v>
      </c>
      <c r="U1262" s="5">
        <f t="shared" si="237"/>
        <v>0</v>
      </c>
      <c r="V1262" s="5">
        <f t="shared" si="238"/>
        <v>0</v>
      </c>
      <c r="AK1262">
        <f t="shared" si="239"/>
        <v>0</v>
      </c>
    </row>
    <row r="1263" spans="1:41" x14ac:dyDescent="0.35">
      <c r="A1263" s="2">
        <v>38369</v>
      </c>
      <c r="B1263" t="s">
        <v>346</v>
      </c>
      <c r="C1263">
        <v>5</v>
      </c>
      <c r="D1263" t="s">
        <v>35</v>
      </c>
      <c r="E1263" t="s">
        <v>133</v>
      </c>
      <c r="F1263">
        <v>188</v>
      </c>
      <c r="G1263">
        <v>4</v>
      </c>
      <c r="H1263">
        <v>0</v>
      </c>
      <c r="I1263" t="s">
        <v>203</v>
      </c>
      <c r="J1263">
        <v>4</v>
      </c>
      <c r="K1263" t="s">
        <v>1248</v>
      </c>
      <c r="L1263" t="s">
        <v>37</v>
      </c>
      <c r="M1263" s="1" t="s">
        <v>1463</v>
      </c>
      <c r="N1263">
        <v>0.37</v>
      </c>
      <c r="O1263" s="3">
        <v>1.4999999999999999E-2</v>
      </c>
      <c r="P1263" s="3">
        <v>7.5999999999999998E-2</v>
      </c>
      <c r="Q1263" s="3">
        <v>0.59099999999999997</v>
      </c>
      <c r="R1263" s="3">
        <v>0.41</v>
      </c>
      <c r="S1263" s="3">
        <v>0.185</v>
      </c>
      <c r="T1263" s="1" t="s">
        <v>520</v>
      </c>
      <c r="U1263" s="5">
        <f t="shared" si="237"/>
        <v>4</v>
      </c>
      <c r="V1263" s="5">
        <f t="shared" si="238"/>
        <v>13</v>
      </c>
      <c r="W1263" s="5">
        <f>_xlfn.NUMBERVALUE(LEFT(T1263, FIND( "/", T1263) - 1))</f>
        <v>4</v>
      </c>
      <c r="X1263" s="5">
        <f>_xlfn.NUMBERVALUE(RIGHT(T1263, LEN(T1263) - FIND( "/", T1263)))</f>
        <v>13</v>
      </c>
      <c r="Y1263" s="3">
        <v>0.29099999999999998</v>
      </c>
      <c r="Z1263" s="3">
        <v>0.255</v>
      </c>
      <c r="AA1263" s="3">
        <v>0.02</v>
      </c>
      <c r="AB1263" s="3">
        <v>7.3999999999999996E-2</v>
      </c>
      <c r="AC1263" s="3">
        <v>0.45800000000000002</v>
      </c>
      <c r="AD1263" s="1" t="s">
        <v>84</v>
      </c>
      <c r="AE1263" s="5">
        <f>_xlfn.NUMBERVALUE(LEFT(AD1263, FIND( "/", AD1263) - 1))</f>
        <v>1</v>
      </c>
      <c r="AF1263" s="5">
        <f>_xlfn.NUMBERVALUE(RIGHT(AD1263, LEN(AD1263) - FIND( "/", AD1263)))</f>
        <v>1</v>
      </c>
      <c r="AG1263">
        <v>117</v>
      </c>
      <c r="AH1263">
        <v>1</v>
      </c>
      <c r="AI1263">
        <v>5</v>
      </c>
      <c r="AJ1263">
        <v>66</v>
      </c>
      <c r="AK1263">
        <f t="shared" si="239"/>
        <v>51</v>
      </c>
      <c r="AL1263">
        <v>39</v>
      </c>
      <c r="AM1263">
        <v>27</v>
      </c>
      <c r="AN1263">
        <v>1</v>
      </c>
      <c r="AO1263" s="1" t="s">
        <v>48</v>
      </c>
    </row>
    <row r="1264" spans="1:41" x14ac:dyDescent="0.35">
      <c r="A1264" s="2">
        <v>38369</v>
      </c>
      <c r="B1264" t="s">
        <v>346</v>
      </c>
      <c r="C1264">
        <v>5</v>
      </c>
      <c r="D1264" t="s">
        <v>35</v>
      </c>
      <c r="E1264" t="s">
        <v>1425</v>
      </c>
      <c r="F1264">
        <v>188</v>
      </c>
      <c r="G1264">
        <v>138</v>
      </c>
      <c r="H1264">
        <v>1</v>
      </c>
      <c r="J1264">
        <v>15</v>
      </c>
      <c r="K1264" t="s">
        <v>37</v>
      </c>
      <c r="L1264" t="s">
        <v>1426</v>
      </c>
      <c r="M1264" s="1" t="s">
        <v>555</v>
      </c>
      <c r="U1264" s="5">
        <f t="shared" si="237"/>
        <v>0</v>
      </c>
      <c r="V1264" s="5">
        <f t="shared" si="238"/>
        <v>0</v>
      </c>
      <c r="AK1264">
        <f t="shared" si="239"/>
        <v>0</v>
      </c>
    </row>
    <row r="1265" spans="1:41" x14ac:dyDescent="0.35">
      <c r="A1265" s="2">
        <v>38369</v>
      </c>
      <c r="B1265" t="s">
        <v>346</v>
      </c>
      <c r="C1265">
        <v>5</v>
      </c>
      <c r="D1265" t="s">
        <v>35</v>
      </c>
      <c r="E1265" t="s">
        <v>1428</v>
      </c>
      <c r="F1265">
        <v>188</v>
      </c>
      <c r="G1265">
        <v>165</v>
      </c>
      <c r="H1265">
        <v>1</v>
      </c>
      <c r="J1265">
        <v>32</v>
      </c>
      <c r="K1265" t="s">
        <v>37</v>
      </c>
      <c r="L1265" t="s">
        <v>160</v>
      </c>
      <c r="M1265" s="1" t="s">
        <v>74</v>
      </c>
      <c r="U1265" s="5">
        <f t="shared" si="237"/>
        <v>0</v>
      </c>
      <c r="V1265" s="5">
        <f t="shared" si="238"/>
        <v>0</v>
      </c>
      <c r="AK1265">
        <f t="shared" si="239"/>
        <v>0</v>
      </c>
    </row>
    <row r="1266" spans="1:41" x14ac:dyDescent="0.35">
      <c r="A1266" s="2">
        <v>38369</v>
      </c>
      <c r="B1266" t="s">
        <v>346</v>
      </c>
      <c r="C1266">
        <v>5</v>
      </c>
      <c r="D1266" t="s">
        <v>35</v>
      </c>
      <c r="E1266" t="s">
        <v>1430</v>
      </c>
      <c r="F1266">
        <v>188</v>
      </c>
      <c r="G1266">
        <v>287</v>
      </c>
      <c r="H1266">
        <v>1</v>
      </c>
      <c r="K1266" t="s">
        <v>37</v>
      </c>
      <c r="L1266" t="s">
        <v>1464</v>
      </c>
      <c r="M1266" s="1" t="s">
        <v>478</v>
      </c>
      <c r="U1266" s="5">
        <f t="shared" si="237"/>
        <v>0</v>
      </c>
      <c r="V1266" s="5">
        <f t="shared" si="238"/>
        <v>0</v>
      </c>
      <c r="AK1266">
        <f t="shared" si="239"/>
        <v>0</v>
      </c>
    </row>
    <row r="1267" spans="1:41" x14ac:dyDescent="0.35">
      <c r="A1267" s="2">
        <v>38306</v>
      </c>
      <c r="B1267" t="s">
        <v>1465</v>
      </c>
      <c r="C1267">
        <v>3</v>
      </c>
      <c r="D1267" t="s">
        <v>35</v>
      </c>
      <c r="E1267" t="s">
        <v>49</v>
      </c>
      <c r="F1267">
        <v>184</v>
      </c>
      <c r="G1267">
        <v>214</v>
      </c>
      <c r="H1267">
        <v>0</v>
      </c>
      <c r="K1267" t="s">
        <v>1466</v>
      </c>
      <c r="L1267" t="s">
        <v>37</v>
      </c>
      <c r="M1267" s="1" t="s">
        <v>406</v>
      </c>
      <c r="U1267" s="5">
        <f t="shared" si="237"/>
        <v>0</v>
      </c>
      <c r="V1267" s="5">
        <f t="shared" si="238"/>
        <v>0</v>
      </c>
      <c r="AK1267">
        <f t="shared" si="239"/>
        <v>0</v>
      </c>
    </row>
    <row r="1268" spans="1:41" x14ac:dyDescent="0.35">
      <c r="A1268" s="2">
        <v>38306</v>
      </c>
      <c r="B1268" t="s">
        <v>1465</v>
      </c>
      <c r="C1268">
        <v>3</v>
      </c>
      <c r="D1268" t="s">
        <v>35</v>
      </c>
      <c r="E1268" t="s">
        <v>54</v>
      </c>
      <c r="F1268">
        <v>184</v>
      </c>
      <c r="G1268">
        <v>187</v>
      </c>
      <c r="H1268">
        <v>1</v>
      </c>
      <c r="K1268" t="s">
        <v>37</v>
      </c>
      <c r="L1268" t="s">
        <v>1467</v>
      </c>
      <c r="M1268" s="1" t="s">
        <v>1468</v>
      </c>
      <c r="U1268" s="5">
        <f t="shared" si="237"/>
        <v>0</v>
      </c>
      <c r="V1268" s="5">
        <f t="shared" si="238"/>
        <v>0</v>
      </c>
      <c r="AK1268">
        <f t="shared" si="239"/>
        <v>0</v>
      </c>
    </row>
    <row r="1269" spans="1:41" x14ac:dyDescent="0.35">
      <c r="A1269" s="2">
        <v>38299</v>
      </c>
      <c r="B1269" t="s">
        <v>1469</v>
      </c>
      <c r="C1269">
        <v>3</v>
      </c>
      <c r="D1269" t="s">
        <v>1348</v>
      </c>
      <c r="E1269" t="s">
        <v>49</v>
      </c>
      <c r="F1269">
        <v>188</v>
      </c>
      <c r="G1269">
        <v>14</v>
      </c>
      <c r="H1269">
        <v>0</v>
      </c>
      <c r="J1269">
        <v>1</v>
      </c>
      <c r="K1269" t="s">
        <v>1237</v>
      </c>
      <c r="L1269" t="s">
        <v>37</v>
      </c>
      <c r="M1269" s="1" t="s">
        <v>344</v>
      </c>
      <c r="U1269" s="5">
        <f t="shared" si="237"/>
        <v>0</v>
      </c>
      <c r="V1269" s="5">
        <f t="shared" si="238"/>
        <v>0</v>
      </c>
      <c r="AK1269">
        <f t="shared" si="239"/>
        <v>0</v>
      </c>
    </row>
    <row r="1270" spans="1:41" x14ac:dyDescent="0.35">
      <c r="A1270" s="2">
        <v>38299</v>
      </c>
      <c r="B1270" t="s">
        <v>1469</v>
      </c>
      <c r="C1270">
        <v>3</v>
      </c>
      <c r="D1270" t="s">
        <v>1348</v>
      </c>
      <c r="E1270" t="s">
        <v>54</v>
      </c>
      <c r="F1270">
        <v>188</v>
      </c>
      <c r="G1270">
        <v>185</v>
      </c>
      <c r="H1270">
        <v>1</v>
      </c>
      <c r="J1270" t="s">
        <v>174</v>
      </c>
      <c r="K1270" t="s">
        <v>37</v>
      </c>
      <c r="L1270" t="s">
        <v>1470</v>
      </c>
      <c r="M1270" s="1" t="s">
        <v>62</v>
      </c>
      <c r="U1270" s="5">
        <f t="shared" si="237"/>
        <v>0</v>
      </c>
      <c r="V1270" s="5">
        <f t="shared" si="238"/>
        <v>0</v>
      </c>
      <c r="AK1270">
        <f t="shared" si="239"/>
        <v>0</v>
      </c>
    </row>
    <row r="1271" spans="1:41" x14ac:dyDescent="0.35">
      <c r="A1271" s="2">
        <v>38292</v>
      </c>
      <c r="B1271" t="s">
        <v>1471</v>
      </c>
      <c r="C1271">
        <v>3</v>
      </c>
      <c r="D1271" t="s">
        <v>1348</v>
      </c>
      <c r="E1271" t="s">
        <v>61</v>
      </c>
      <c r="F1271">
        <v>242</v>
      </c>
      <c r="G1271">
        <v>116</v>
      </c>
      <c r="H1271">
        <v>1</v>
      </c>
      <c r="I1271" t="s">
        <v>203</v>
      </c>
      <c r="J1271">
        <v>5</v>
      </c>
      <c r="K1271" t="s">
        <v>37</v>
      </c>
      <c r="L1271" t="s">
        <v>1472</v>
      </c>
      <c r="M1271" s="1" t="s">
        <v>1473</v>
      </c>
      <c r="U1271" s="5">
        <f t="shared" si="237"/>
        <v>0</v>
      </c>
      <c r="V1271" s="5">
        <f t="shared" si="238"/>
        <v>0</v>
      </c>
      <c r="AK1271">
        <f t="shared" si="239"/>
        <v>0</v>
      </c>
    </row>
    <row r="1272" spans="1:41" x14ac:dyDescent="0.35">
      <c r="A1272" s="2">
        <v>38292</v>
      </c>
      <c r="B1272" t="s">
        <v>1471</v>
      </c>
      <c r="C1272">
        <v>3</v>
      </c>
      <c r="D1272" t="s">
        <v>1348</v>
      </c>
      <c r="E1272" t="s">
        <v>36</v>
      </c>
      <c r="F1272">
        <v>242</v>
      </c>
      <c r="G1272">
        <v>153</v>
      </c>
      <c r="H1272">
        <v>1</v>
      </c>
      <c r="I1272" t="s">
        <v>203</v>
      </c>
      <c r="K1272" t="s">
        <v>37</v>
      </c>
      <c r="L1272" t="s">
        <v>1396</v>
      </c>
      <c r="M1272" s="1" t="s">
        <v>74</v>
      </c>
      <c r="U1272" s="5">
        <f t="shared" si="237"/>
        <v>0</v>
      </c>
      <c r="V1272" s="5">
        <f t="shared" si="238"/>
        <v>0</v>
      </c>
      <c r="AK1272">
        <f t="shared" si="239"/>
        <v>0</v>
      </c>
    </row>
    <row r="1273" spans="1:41" x14ac:dyDescent="0.35">
      <c r="A1273" s="2">
        <v>38292</v>
      </c>
      <c r="B1273" t="s">
        <v>1471</v>
      </c>
      <c r="C1273">
        <v>3</v>
      </c>
      <c r="D1273" t="s">
        <v>1348</v>
      </c>
      <c r="E1273" t="s">
        <v>43</v>
      </c>
      <c r="F1273">
        <v>242</v>
      </c>
      <c r="G1273">
        <v>286</v>
      </c>
      <c r="H1273">
        <v>1</v>
      </c>
      <c r="I1273" t="s">
        <v>203</v>
      </c>
      <c r="J1273" t="s">
        <v>203</v>
      </c>
      <c r="K1273" t="s">
        <v>37</v>
      </c>
      <c r="L1273" t="s">
        <v>1474</v>
      </c>
      <c r="M1273" s="1" t="s">
        <v>212</v>
      </c>
      <c r="U1273" s="5">
        <f t="shared" si="237"/>
        <v>0</v>
      </c>
      <c r="V1273" s="5">
        <f t="shared" si="238"/>
        <v>0</v>
      </c>
      <c r="AK1273">
        <f t="shared" si="239"/>
        <v>0</v>
      </c>
    </row>
    <row r="1274" spans="1:41" x14ac:dyDescent="0.35">
      <c r="A1274" s="2">
        <v>38292</v>
      </c>
      <c r="B1274" t="s">
        <v>1471</v>
      </c>
      <c r="C1274">
        <v>3</v>
      </c>
      <c r="D1274" t="s">
        <v>1348</v>
      </c>
      <c r="E1274" t="s">
        <v>49</v>
      </c>
      <c r="F1274">
        <v>242</v>
      </c>
      <c r="G1274">
        <v>157</v>
      </c>
      <c r="H1274">
        <v>1</v>
      </c>
      <c r="I1274" t="s">
        <v>203</v>
      </c>
      <c r="K1274" t="s">
        <v>37</v>
      </c>
      <c r="L1274" t="s">
        <v>1461</v>
      </c>
      <c r="M1274" s="1" t="s">
        <v>229</v>
      </c>
      <c r="U1274" s="5">
        <f t="shared" si="237"/>
        <v>0</v>
      </c>
      <c r="V1274" s="5">
        <f t="shared" si="238"/>
        <v>0</v>
      </c>
      <c r="AK1274">
        <f t="shared" si="239"/>
        <v>0</v>
      </c>
    </row>
    <row r="1275" spans="1:41" x14ac:dyDescent="0.35">
      <c r="A1275" s="2">
        <v>38292</v>
      </c>
      <c r="B1275" t="s">
        <v>1471</v>
      </c>
      <c r="C1275">
        <v>3</v>
      </c>
      <c r="D1275" t="s">
        <v>1348</v>
      </c>
      <c r="E1275" t="s">
        <v>54</v>
      </c>
      <c r="F1275">
        <v>242</v>
      </c>
      <c r="G1275">
        <v>159</v>
      </c>
      <c r="H1275">
        <v>1</v>
      </c>
      <c r="I1275" t="s">
        <v>203</v>
      </c>
      <c r="K1275" t="s">
        <v>37</v>
      </c>
      <c r="L1275" t="s">
        <v>160</v>
      </c>
      <c r="M1275" s="1" t="s">
        <v>771</v>
      </c>
      <c r="U1275" s="5">
        <f t="shared" si="237"/>
        <v>0</v>
      </c>
      <c r="V1275" s="5">
        <f t="shared" si="238"/>
        <v>0</v>
      </c>
      <c r="AK1275">
        <f t="shared" si="239"/>
        <v>0</v>
      </c>
    </row>
    <row r="1276" spans="1:41" x14ac:dyDescent="0.35">
      <c r="A1276" s="2">
        <v>38257</v>
      </c>
      <c r="B1276" t="s">
        <v>1234</v>
      </c>
      <c r="C1276">
        <v>3</v>
      </c>
      <c r="D1276" t="s">
        <v>35</v>
      </c>
      <c r="E1276" t="s">
        <v>54</v>
      </c>
      <c r="F1276">
        <v>248</v>
      </c>
      <c r="G1276">
        <v>81</v>
      </c>
      <c r="H1276">
        <v>0</v>
      </c>
      <c r="I1276" t="s">
        <v>174</v>
      </c>
      <c r="K1276" t="s">
        <v>1475</v>
      </c>
      <c r="L1276" t="s">
        <v>37</v>
      </c>
      <c r="M1276" s="1" t="s">
        <v>1476</v>
      </c>
      <c r="N1276">
        <v>0.82</v>
      </c>
      <c r="O1276" s="3">
        <v>0.127</v>
      </c>
      <c r="P1276" s="3">
        <v>0.10199999999999999</v>
      </c>
      <c r="Q1276" s="3">
        <v>0.59299999999999997</v>
      </c>
      <c r="R1276" s="3">
        <v>0.64300000000000002</v>
      </c>
      <c r="S1276" s="3">
        <v>0.45800000000000002</v>
      </c>
      <c r="T1276" s="1" t="s">
        <v>1418</v>
      </c>
      <c r="U1276" s="5">
        <f t="shared" si="237"/>
        <v>10</v>
      </c>
      <c r="V1276" s="5">
        <f t="shared" si="238"/>
        <v>15</v>
      </c>
      <c r="W1276" s="5">
        <f t="shared" ref="W1276:W1278" si="244">_xlfn.NUMBERVALUE(LEFT(T1276, FIND( "/", T1276) - 1))</f>
        <v>10</v>
      </c>
      <c r="X1276" s="5">
        <f t="shared" ref="X1276:X1278" si="245">_xlfn.NUMBERVALUE(RIGHT(T1276, LEN(T1276) - FIND( "/", T1276)))</f>
        <v>15</v>
      </c>
      <c r="Y1276" s="3">
        <v>0.47599999999999998</v>
      </c>
      <c r="Z1276" s="3">
        <v>0.35199999999999998</v>
      </c>
      <c r="AA1276" s="3">
        <v>0.08</v>
      </c>
      <c r="AB1276" s="3">
        <v>0.316</v>
      </c>
      <c r="AC1276" s="3">
        <v>0.41899999999999998</v>
      </c>
      <c r="AD1276" s="1" t="s">
        <v>186</v>
      </c>
      <c r="AE1276" s="5">
        <f t="shared" ref="AE1276:AE1278" si="246">_xlfn.NUMBERVALUE(LEFT(AD1276, FIND( "/", AD1276) - 1))</f>
        <v>4</v>
      </c>
      <c r="AF1276" s="5">
        <f t="shared" ref="AF1276:AF1278" si="247">_xlfn.NUMBERVALUE(RIGHT(AD1276, LEN(AD1276) - FIND( "/", AD1276)))</f>
        <v>7</v>
      </c>
      <c r="AG1276">
        <v>206</v>
      </c>
      <c r="AH1276">
        <v>15</v>
      </c>
      <c r="AI1276">
        <v>12</v>
      </c>
      <c r="AJ1276">
        <v>118</v>
      </c>
      <c r="AK1276">
        <f t="shared" si="239"/>
        <v>88</v>
      </c>
      <c r="AL1276">
        <v>70</v>
      </c>
      <c r="AM1276">
        <v>48</v>
      </c>
      <c r="AN1276">
        <v>7</v>
      </c>
      <c r="AO1276" s="1" t="s">
        <v>488</v>
      </c>
    </row>
    <row r="1277" spans="1:41" x14ac:dyDescent="0.35">
      <c r="A1277" s="2">
        <v>38243</v>
      </c>
      <c r="B1277" t="s">
        <v>1477</v>
      </c>
      <c r="C1277">
        <v>3</v>
      </c>
      <c r="D1277" t="s">
        <v>139</v>
      </c>
      <c r="E1277" t="s">
        <v>49</v>
      </c>
      <c r="F1277">
        <v>272</v>
      </c>
      <c r="G1277">
        <v>54</v>
      </c>
      <c r="H1277">
        <v>0</v>
      </c>
      <c r="I1277" t="s">
        <v>203</v>
      </c>
      <c r="J1277">
        <v>6</v>
      </c>
      <c r="K1277" t="s">
        <v>774</v>
      </c>
      <c r="L1277" t="s">
        <v>37</v>
      </c>
      <c r="M1277" s="1" t="s">
        <v>683</v>
      </c>
      <c r="N1277">
        <v>0.94</v>
      </c>
      <c r="O1277" s="3">
        <v>3.1E-2</v>
      </c>
      <c r="P1277" s="3">
        <v>0.01</v>
      </c>
      <c r="Q1277" s="3">
        <v>0.63300000000000001</v>
      </c>
      <c r="R1277" s="3">
        <v>0.59699999999999998</v>
      </c>
      <c r="S1277" s="3">
        <v>0.38900000000000001</v>
      </c>
      <c r="T1277" s="1" t="s">
        <v>47</v>
      </c>
      <c r="U1277" s="5">
        <f t="shared" si="237"/>
        <v>5</v>
      </c>
      <c r="V1277" s="5">
        <f t="shared" si="238"/>
        <v>11</v>
      </c>
      <c r="W1277" s="5">
        <f t="shared" si="244"/>
        <v>5</v>
      </c>
      <c r="X1277" s="5">
        <f t="shared" si="245"/>
        <v>11</v>
      </c>
      <c r="Y1277" s="3">
        <v>0.48299999999999998</v>
      </c>
      <c r="Z1277" s="3">
        <v>0.44900000000000001</v>
      </c>
      <c r="AA1277" s="3">
        <v>8.9999999999999993E-3</v>
      </c>
      <c r="AB1277" s="3">
        <v>0.443</v>
      </c>
      <c r="AC1277" s="3">
        <v>0.45700000000000002</v>
      </c>
      <c r="AD1277" s="1" t="s">
        <v>637</v>
      </c>
      <c r="AE1277" s="5">
        <f t="shared" si="246"/>
        <v>5</v>
      </c>
      <c r="AF1277" s="5">
        <f t="shared" si="247"/>
        <v>19</v>
      </c>
      <c r="AG1277">
        <v>205</v>
      </c>
      <c r="AH1277">
        <v>3</v>
      </c>
      <c r="AI1277">
        <v>1</v>
      </c>
      <c r="AJ1277">
        <v>98</v>
      </c>
      <c r="AK1277">
        <f t="shared" si="239"/>
        <v>107</v>
      </c>
      <c r="AL1277">
        <v>62</v>
      </c>
      <c r="AM1277">
        <v>36</v>
      </c>
      <c r="AN1277">
        <v>1</v>
      </c>
      <c r="AO1277" s="1" t="s">
        <v>114</v>
      </c>
    </row>
    <row r="1278" spans="1:41" x14ac:dyDescent="0.35">
      <c r="A1278" s="2">
        <v>38243</v>
      </c>
      <c r="B1278" t="s">
        <v>1477</v>
      </c>
      <c r="C1278">
        <v>3</v>
      </c>
      <c r="D1278" t="s">
        <v>139</v>
      </c>
      <c r="E1278" t="s">
        <v>54</v>
      </c>
      <c r="F1278">
        <v>272</v>
      </c>
      <c r="G1278">
        <v>67</v>
      </c>
      <c r="H1278">
        <v>1</v>
      </c>
      <c r="I1278" t="s">
        <v>203</v>
      </c>
      <c r="K1278" t="s">
        <v>37</v>
      </c>
      <c r="L1278" t="s">
        <v>1165</v>
      </c>
      <c r="M1278" s="1" t="s">
        <v>927</v>
      </c>
      <c r="N1278">
        <v>1.1000000000000001</v>
      </c>
      <c r="O1278" s="3">
        <v>4.3999999999999997E-2</v>
      </c>
      <c r="P1278" s="3">
        <v>2.1999999999999999E-2</v>
      </c>
      <c r="Q1278" s="3">
        <v>0.65900000000000003</v>
      </c>
      <c r="R1278" s="3">
        <v>0.65</v>
      </c>
      <c r="S1278" s="3">
        <v>0.61299999999999999</v>
      </c>
      <c r="T1278" s="1" t="s">
        <v>63</v>
      </c>
      <c r="U1278" s="5">
        <f t="shared" si="237"/>
        <v>2</v>
      </c>
      <c r="V1278" s="5">
        <f t="shared" si="238"/>
        <v>5</v>
      </c>
      <c r="W1278" s="5">
        <f t="shared" si="244"/>
        <v>2</v>
      </c>
      <c r="X1278" s="5">
        <f t="shared" si="245"/>
        <v>5</v>
      </c>
      <c r="Y1278" s="3">
        <v>0.51600000000000001</v>
      </c>
      <c r="Z1278" s="3">
        <v>0.39800000000000002</v>
      </c>
      <c r="AA1278" s="3">
        <v>0</v>
      </c>
      <c r="AB1278" s="3">
        <v>0.35499999999999998</v>
      </c>
      <c r="AC1278" s="3">
        <v>0.48399999999999999</v>
      </c>
      <c r="AD1278" s="1" t="s">
        <v>283</v>
      </c>
      <c r="AE1278" s="5">
        <f t="shared" si="246"/>
        <v>3</v>
      </c>
      <c r="AF1278" s="5">
        <f t="shared" si="247"/>
        <v>10</v>
      </c>
      <c r="AG1278">
        <v>184</v>
      </c>
      <c r="AH1278">
        <v>4</v>
      </c>
      <c r="AI1278">
        <v>2</v>
      </c>
      <c r="AJ1278">
        <v>91</v>
      </c>
      <c r="AK1278">
        <f t="shared" si="239"/>
        <v>93</v>
      </c>
      <c r="AL1278">
        <v>60</v>
      </c>
      <c r="AM1278">
        <v>31</v>
      </c>
      <c r="AN1278">
        <v>0</v>
      </c>
      <c r="AO1278" s="1" t="s">
        <v>674</v>
      </c>
    </row>
    <row r="1279" spans="1:41" x14ac:dyDescent="0.35">
      <c r="A1279" s="2">
        <v>38229</v>
      </c>
      <c r="B1279" t="s">
        <v>1478</v>
      </c>
      <c r="C1279">
        <v>3</v>
      </c>
      <c r="D1279" t="s">
        <v>139</v>
      </c>
      <c r="E1279" t="s">
        <v>43</v>
      </c>
      <c r="F1279">
        <v>294</v>
      </c>
      <c r="G1279">
        <v>132</v>
      </c>
      <c r="H1279">
        <v>0</v>
      </c>
      <c r="I1279" t="s">
        <v>203</v>
      </c>
      <c r="J1279">
        <v>1</v>
      </c>
      <c r="K1279" t="s">
        <v>1320</v>
      </c>
      <c r="L1279" t="s">
        <v>37</v>
      </c>
      <c r="M1279" s="1" t="s">
        <v>719</v>
      </c>
      <c r="U1279" s="5">
        <f t="shared" si="237"/>
        <v>0</v>
      </c>
      <c r="V1279" s="5">
        <f t="shared" si="238"/>
        <v>0</v>
      </c>
      <c r="AK1279">
        <f t="shared" si="239"/>
        <v>0</v>
      </c>
    </row>
    <row r="1280" spans="1:41" x14ac:dyDescent="0.35">
      <c r="A1280" s="2">
        <v>38229</v>
      </c>
      <c r="B1280" t="s">
        <v>1478</v>
      </c>
      <c r="C1280">
        <v>3</v>
      </c>
      <c r="D1280" t="s">
        <v>139</v>
      </c>
      <c r="E1280" t="s">
        <v>49</v>
      </c>
      <c r="F1280">
        <v>294</v>
      </c>
      <c r="G1280">
        <v>183</v>
      </c>
      <c r="H1280">
        <v>1</v>
      </c>
      <c r="I1280" t="s">
        <v>203</v>
      </c>
      <c r="J1280">
        <v>6</v>
      </c>
      <c r="K1280" t="s">
        <v>37</v>
      </c>
      <c r="L1280" t="s">
        <v>1479</v>
      </c>
      <c r="M1280" s="1" t="s">
        <v>1480</v>
      </c>
      <c r="U1280" s="5">
        <f t="shared" si="237"/>
        <v>0</v>
      </c>
      <c r="V1280" s="5">
        <f t="shared" si="238"/>
        <v>0</v>
      </c>
      <c r="AK1280">
        <f t="shared" si="239"/>
        <v>0</v>
      </c>
    </row>
    <row r="1281" spans="1:41" x14ac:dyDescent="0.35">
      <c r="A1281" s="2">
        <v>38229</v>
      </c>
      <c r="B1281" t="s">
        <v>1478</v>
      </c>
      <c r="C1281">
        <v>3</v>
      </c>
      <c r="D1281" t="s">
        <v>139</v>
      </c>
      <c r="E1281" t="s">
        <v>54</v>
      </c>
      <c r="F1281">
        <v>294</v>
      </c>
      <c r="G1281">
        <v>241</v>
      </c>
      <c r="H1281">
        <v>1</v>
      </c>
      <c r="I1281" t="s">
        <v>203</v>
      </c>
      <c r="K1281" t="s">
        <v>37</v>
      </c>
      <c r="L1281" t="s">
        <v>1481</v>
      </c>
      <c r="M1281" s="1" t="s">
        <v>212</v>
      </c>
      <c r="U1281" s="5">
        <f t="shared" si="237"/>
        <v>0</v>
      </c>
      <c r="V1281" s="5">
        <f t="shared" si="238"/>
        <v>0</v>
      </c>
      <c r="AK1281">
        <f t="shared" si="239"/>
        <v>0</v>
      </c>
    </row>
    <row r="1282" spans="1:41" x14ac:dyDescent="0.35">
      <c r="A1282" s="2">
        <v>38222</v>
      </c>
      <c r="B1282" t="s">
        <v>1482</v>
      </c>
      <c r="C1282">
        <v>3</v>
      </c>
      <c r="D1282" t="s">
        <v>139</v>
      </c>
      <c r="E1282" t="s">
        <v>43</v>
      </c>
      <c r="F1282">
        <v>323</v>
      </c>
      <c r="G1282">
        <v>135</v>
      </c>
      <c r="H1282">
        <v>0</v>
      </c>
      <c r="I1282" t="s">
        <v>203</v>
      </c>
      <c r="J1282">
        <v>2</v>
      </c>
      <c r="K1282" t="s">
        <v>668</v>
      </c>
      <c r="L1282" t="s">
        <v>37</v>
      </c>
      <c r="M1282" s="1" t="s">
        <v>212</v>
      </c>
      <c r="U1282" s="5">
        <f t="shared" si="237"/>
        <v>0</v>
      </c>
      <c r="V1282" s="5">
        <f t="shared" si="238"/>
        <v>0</v>
      </c>
      <c r="AK1282">
        <f t="shared" si="239"/>
        <v>0</v>
      </c>
    </row>
    <row r="1283" spans="1:41" x14ac:dyDescent="0.35">
      <c r="A1283" s="2">
        <v>38222</v>
      </c>
      <c r="B1283" t="s">
        <v>1482</v>
      </c>
      <c r="C1283">
        <v>3</v>
      </c>
      <c r="D1283" t="s">
        <v>139</v>
      </c>
      <c r="E1283" t="s">
        <v>49</v>
      </c>
      <c r="F1283">
        <v>323</v>
      </c>
      <c r="G1283">
        <v>186</v>
      </c>
      <c r="H1283">
        <v>1</v>
      </c>
      <c r="I1283" t="s">
        <v>203</v>
      </c>
      <c r="J1283">
        <v>7</v>
      </c>
      <c r="K1283" t="s">
        <v>37</v>
      </c>
      <c r="L1283" t="s">
        <v>1479</v>
      </c>
      <c r="M1283" s="1" t="s">
        <v>665</v>
      </c>
      <c r="U1283" s="5">
        <f t="shared" ref="U1283:U1328" si="248">IFERROR(_xlfn.NUMBERVALUE(LEFT(T1283, FIND( "/", T1283) - 1)),0)</f>
        <v>0</v>
      </c>
      <c r="V1283" s="5">
        <f t="shared" ref="V1283:V1328" si="249">IFERROR(_xlfn.NUMBERVALUE(RIGHT(T1283, LEN(T1283) - FIND("/",T1283))),0)</f>
        <v>0</v>
      </c>
      <c r="AK1283">
        <f t="shared" ref="AK1283:AK1329" si="250">AG1283-AJ1283</f>
        <v>0</v>
      </c>
    </row>
    <row r="1284" spans="1:41" x14ac:dyDescent="0.35">
      <c r="A1284" s="2">
        <v>38222</v>
      </c>
      <c r="B1284" t="s">
        <v>1482</v>
      </c>
      <c r="C1284">
        <v>3</v>
      </c>
      <c r="D1284" t="s">
        <v>139</v>
      </c>
      <c r="E1284" t="s">
        <v>54</v>
      </c>
      <c r="F1284">
        <v>323</v>
      </c>
      <c r="G1284">
        <v>225</v>
      </c>
      <c r="H1284">
        <v>1</v>
      </c>
      <c r="I1284" t="s">
        <v>203</v>
      </c>
      <c r="K1284" t="s">
        <v>37</v>
      </c>
      <c r="L1284" t="s">
        <v>1483</v>
      </c>
      <c r="M1284" s="1" t="s">
        <v>221</v>
      </c>
      <c r="U1284" s="5">
        <f t="shared" si="248"/>
        <v>0</v>
      </c>
      <c r="V1284" s="5">
        <f t="shared" si="249"/>
        <v>0</v>
      </c>
      <c r="AK1284">
        <f t="shared" si="250"/>
        <v>0</v>
      </c>
    </row>
    <row r="1285" spans="1:41" x14ac:dyDescent="0.35">
      <c r="A1285" s="2">
        <v>38208</v>
      </c>
      <c r="B1285" t="s">
        <v>1484</v>
      </c>
      <c r="C1285">
        <v>3</v>
      </c>
      <c r="D1285" t="s">
        <v>139</v>
      </c>
      <c r="E1285" t="s">
        <v>61</v>
      </c>
      <c r="F1285">
        <v>348</v>
      </c>
      <c r="G1285">
        <v>551</v>
      </c>
      <c r="H1285">
        <v>1</v>
      </c>
      <c r="I1285">
        <v>1</v>
      </c>
      <c r="J1285">
        <v>7</v>
      </c>
      <c r="K1285" t="s">
        <v>37</v>
      </c>
      <c r="L1285" t="s">
        <v>1211</v>
      </c>
      <c r="M1285" s="1" t="s">
        <v>69</v>
      </c>
      <c r="U1285" s="5">
        <f t="shared" si="248"/>
        <v>0</v>
      </c>
      <c r="V1285" s="5">
        <f t="shared" si="249"/>
        <v>0</v>
      </c>
      <c r="AK1285">
        <f t="shared" si="250"/>
        <v>0</v>
      </c>
    </row>
    <row r="1286" spans="1:41" x14ac:dyDescent="0.35">
      <c r="A1286" s="2">
        <v>38208</v>
      </c>
      <c r="B1286" t="s">
        <v>1484</v>
      </c>
      <c r="C1286">
        <v>3</v>
      </c>
      <c r="D1286" t="s">
        <v>139</v>
      </c>
      <c r="E1286" t="s">
        <v>36</v>
      </c>
      <c r="F1286">
        <v>348</v>
      </c>
      <c r="G1286">
        <v>408</v>
      </c>
      <c r="H1286">
        <v>1</v>
      </c>
      <c r="I1286">
        <v>1</v>
      </c>
      <c r="J1286">
        <v>3</v>
      </c>
      <c r="K1286" t="s">
        <v>37</v>
      </c>
      <c r="L1286" t="s">
        <v>1485</v>
      </c>
      <c r="M1286" s="1" t="s">
        <v>1149</v>
      </c>
      <c r="U1286" s="5">
        <f t="shared" si="248"/>
        <v>0</v>
      </c>
      <c r="V1286" s="5">
        <f t="shared" si="249"/>
        <v>0</v>
      </c>
      <c r="AK1286">
        <f t="shared" si="250"/>
        <v>0</v>
      </c>
    </row>
    <row r="1287" spans="1:41" x14ac:dyDescent="0.35">
      <c r="A1287" s="2">
        <v>38208</v>
      </c>
      <c r="B1287" t="s">
        <v>1484</v>
      </c>
      <c r="C1287">
        <v>3</v>
      </c>
      <c r="D1287" t="s">
        <v>139</v>
      </c>
      <c r="E1287" t="s">
        <v>43</v>
      </c>
      <c r="F1287">
        <v>348</v>
      </c>
      <c r="G1287">
        <v>1428</v>
      </c>
      <c r="H1287">
        <v>1</v>
      </c>
      <c r="I1287">
        <v>1</v>
      </c>
      <c r="J1287" t="s">
        <v>203</v>
      </c>
      <c r="K1287" t="s">
        <v>37</v>
      </c>
      <c r="L1287" t="s">
        <v>1486</v>
      </c>
      <c r="M1287" s="1" t="s">
        <v>586</v>
      </c>
      <c r="U1287" s="5">
        <f t="shared" si="248"/>
        <v>0</v>
      </c>
      <c r="V1287" s="5">
        <f t="shared" si="249"/>
        <v>0</v>
      </c>
      <c r="AK1287">
        <f t="shared" si="250"/>
        <v>0</v>
      </c>
    </row>
    <row r="1288" spans="1:41" x14ac:dyDescent="0.35">
      <c r="A1288" s="2">
        <v>38208</v>
      </c>
      <c r="B1288" t="s">
        <v>1484</v>
      </c>
      <c r="C1288">
        <v>3</v>
      </c>
      <c r="D1288" t="s">
        <v>139</v>
      </c>
      <c r="E1288" t="s">
        <v>49</v>
      </c>
      <c r="F1288">
        <v>348</v>
      </c>
      <c r="G1288">
        <v>969</v>
      </c>
      <c r="H1288">
        <v>1</v>
      </c>
      <c r="I1288">
        <v>1</v>
      </c>
      <c r="J1288" t="s">
        <v>203</v>
      </c>
      <c r="K1288" t="s">
        <v>37</v>
      </c>
      <c r="L1288" t="s">
        <v>1487</v>
      </c>
      <c r="M1288" s="1" t="s">
        <v>323</v>
      </c>
      <c r="U1288" s="5">
        <f t="shared" si="248"/>
        <v>0</v>
      </c>
      <c r="V1288" s="5">
        <f t="shared" si="249"/>
        <v>0</v>
      </c>
      <c r="AK1288">
        <f t="shared" si="250"/>
        <v>0</v>
      </c>
    </row>
    <row r="1289" spans="1:41" x14ac:dyDescent="0.35">
      <c r="A1289" s="2">
        <v>38208</v>
      </c>
      <c r="B1289" t="s">
        <v>1484</v>
      </c>
      <c r="C1289">
        <v>3</v>
      </c>
      <c r="D1289" t="s">
        <v>139</v>
      </c>
      <c r="E1289" t="s">
        <v>54</v>
      </c>
      <c r="F1289">
        <v>348</v>
      </c>
      <c r="G1289">
        <v>815</v>
      </c>
      <c r="H1289">
        <v>1</v>
      </c>
      <c r="I1289">
        <v>1</v>
      </c>
      <c r="K1289" t="s">
        <v>37</v>
      </c>
      <c r="L1289" t="s">
        <v>1488</v>
      </c>
      <c r="M1289" s="1" t="s">
        <v>771</v>
      </c>
      <c r="U1289" s="5">
        <f t="shared" si="248"/>
        <v>0</v>
      </c>
      <c r="V1289" s="5">
        <f t="shared" si="249"/>
        <v>0</v>
      </c>
      <c r="AK1289">
        <f t="shared" si="250"/>
        <v>0</v>
      </c>
    </row>
    <row r="1290" spans="1:41" x14ac:dyDescent="0.35">
      <c r="A1290" s="2">
        <v>38187</v>
      </c>
      <c r="B1290" t="s">
        <v>1299</v>
      </c>
      <c r="C1290">
        <v>3</v>
      </c>
      <c r="D1290" t="s">
        <v>139</v>
      </c>
      <c r="E1290" t="s">
        <v>54</v>
      </c>
      <c r="F1290">
        <v>368</v>
      </c>
      <c r="G1290">
        <v>65</v>
      </c>
      <c r="H1290">
        <v>0</v>
      </c>
      <c r="I1290" t="s">
        <v>203</v>
      </c>
      <c r="J1290">
        <v>4</v>
      </c>
      <c r="K1290" t="s">
        <v>1489</v>
      </c>
      <c r="L1290" t="s">
        <v>37</v>
      </c>
      <c r="M1290" s="1" t="s">
        <v>1161</v>
      </c>
      <c r="N1290">
        <v>0.77</v>
      </c>
      <c r="O1290" s="3">
        <v>6.2E-2</v>
      </c>
      <c r="P1290" s="3">
        <v>9.1999999999999998E-2</v>
      </c>
      <c r="Q1290" s="3">
        <v>0.61499999999999999</v>
      </c>
      <c r="R1290" s="3">
        <v>0.5</v>
      </c>
      <c r="S1290" s="3">
        <v>0.24</v>
      </c>
      <c r="T1290" s="1" t="s">
        <v>444</v>
      </c>
      <c r="U1290" s="5">
        <f t="shared" si="248"/>
        <v>2</v>
      </c>
      <c r="V1290" s="5">
        <f t="shared" si="249"/>
        <v>8</v>
      </c>
      <c r="W1290" s="5">
        <f>_xlfn.NUMBERVALUE(LEFT(T1290, FIND( "/", T1290) - 1))</f>
        <v>2</v>
      </c>
      <c r="X1290" s="5">
        <f>_xlfn.NUMBERVALUE(RIGHT(T1290, LEN(T1290) - FIND( "/", T1290)))</f>
        <v>8</v>
      </c>
      <c r="Y1290" s="3">
        <v>0.432</v>
      </c>
      <c r="Z1290" s="3">
        <v>0.45900000000000002</v>
      </c>
      <c r="AA1290" s="3">
        <v>0</v>
      </c>
      <c r="AB1290" s="3">
        <v>0.436</v>
      </c>
      <c r="AC1290" s="3">
        <v>0.48599999999999999</v>
      </c>
      <c r="AD1290" s="1" t="s">
        <v>165</v>
      </c>
      <c r="AE1290" s="5">
        <f>_xlfn.NUMBERVALUE(LEFT(AD1290, FIND( "/", AD1290) - 1))</f>
        <v>4</v>
      </c>
      <c r="AF1290" s="5">
        <f>_xlfn.NUMBERVALUE(RIGHT(AD1290, LEN(AD1290) - FIND( "/", AD1290)))</f>
        <v>10</v>
      </c>
      <c r="AG1290">
        <v>139</v>
      </c>
      <c r="AH1290">
        <v>4</v>
      </c>
      <c r="AI1290">
        <v>6</v>
      </c>
      <c r="AJ1290">
        <v>65</v>
      </c>
      <c r="AK1290">
        <f t="shared" si="250"/>
        <v>74</v>
      </c>
      <c r="AL1290">
        <v>40</v>
      </c>
      <c r="AM1290">
        <v>25</v>
      </c>
      <c r="AN1290">
        <v>0</v>
      </c>
      <c r="AO1290" s="1" t="s">
        <v>166</v>
      </c>
    </row>
    <row r="1291" spans="1:41" x14ac:dyDescent="0.35">
      <c r="A1291" s="2">
        <v>38124</v>
      </c>
      <c r="B1291" t="s">
        <v>1490</v>
      </c>
      <c r="C1291">
        <v>3</v>
      </c>
      <c r="D1291" t="s">
        <v>139</v>
      </c>
      <c r="E1291" t="s">
        <v>61</v>
      </c>
      <c r="F1291">
        <v>515</v>
      </c>
      <c r="G1291">
        <v>252</v>
      </c>
      <c r="H1291">
        <v>1</v>
      </c>
      <c r="I1291" t="s">
        <v>203</v>
      </c>
      <c r="J1291">
        <v>1</v>
      </c>
      <c r="K1291" t="s">
        <v>37</v>
      </c>
      <c r="L1291" t="s">
        <v>1326</v>
      </c>
      <c r="M1291" s="1" t="s">
        <v>431</v>
      </c>
      <c r="U1291" s="5">
        <f t="shared" si="248"/>
        <v>0</v>
      </c>
      <c r="V1291" s="5">
        <f t="shared" si="249"/>
        <v>0</v>
      </c>
      <c r="AK1291">
        <f t="shared" si="250"/>
        <v>0</v>
      </c>
    </row>
    <row r="1292" spans="1:41" x14ac:dyDescent="0.35">
      <c r="A1292" s="2">
        <v>38124</v>
      </c>
      <c r="B1292" t="s">
        <v>1490</v>
      </c>
      <c r="C1292">
        <v>3</v>
      </c>
      <c r="D1292" t="s">
        <v>139</v>
      </c>
      <c r="E1292" t="s">
        <v>36</v>
      </c>
      <c r="F1292">
        <v>515</v>
      </c>
      <c r="G1292">
        <v>338</v>
      </c>
      <c r="H1292">
        <v>1</v>
      </c>
      <c r="I1292" t="s">
        <v>203</v>
      </c>
      <c r="K1292" t="s">
        <v>37</v>
      </c>
      <c r="L1292" t="s">
        <v>1491</v>
      </c>
      <c r="M1292" s="1" t="s">
        <v>1492</v>
      </c>
      <c r="U1292" s="5">
        <f t="shared" si="248"/>
        <v>0</v>
      </c>
      <c r="V1292" s="5">
        <f t="shared" si="249"/>
        <v>0</v>
      </c>
      <c r="AK1292">
        <f t="shared" si="250"/>
        <v>0</v>
      </c>
    </row>
    <row r="1293" spans="1:41" x14ac:dyDescent="0.35">
      <c r="A1293" s="2">
        <v>38124</v>
      </c>
      <c r="B1293" t="s">
        <v>1490</v>
      </c>
      <c r="C1293">
        <v>3</v>
      </c>
      <c r="D1293" t="s">
        <v>139</v>
      </c>
      <c r="E1293" t="s">
        <v>43</v>
      </c>
      <c r="F1293">
        <v>515</v>
      </c>
      <c r="G1293">
        <v>268</v>
      </c>
      <c r="H1293">
        <v>1</v>
      </c>
      <c r="I1293" t="s">
        <v>203</v>
      </c>
      <c r="J1293">
        <v>2</v>
      </c>
      <c r="K1293" t="s">
        <v>37</v>
      </c>
      <c r="L1293" t="s">
        <v>1493</v>
      </c>
      <c r="M1293" s="1" t="s">
        <v>478</v>
      </c>
      <c r="U1293" s="5">
        <f t="shared" si="248"/>
        <v>0</v>
      </c>
      <c r="V1293" s="5">
        <f t="shared" si="249"/>
        <v>0</v>
      </c>
      <c r="AK1293">
        <f t="shared" si="250"/>
        <v>0</v>
      </c>
    </row>
    <row r="1294" spans="1:41" x14ac:dyDescent="0.35">
      <c r="A1294" s="2">
        <v>38124</v>
      </c>
      <c r="B1294" t="s">
        <v>1490</v>
      </c>
      <c r="C1294">
        <v>3</v>
      </c>
      <c r="D1294" t="s">
        <v>139</v>
      </c>
      <c r="E1294" t="s">
        <v>49</v>
      </c>
      <c r="F1294">
        <v>515</v>
      </c>
      <c r="G1294">
        <v>303</v>
      </c>
      <c r="H1294">
        <v>1</v>
      </c>
      <c r="I1294" t="s">
        <v>203</v>
      </c>
      <c r="K1294" t="s">
        <v>37</v>
      </c>
      <c r="L1294" t="s">
        <v>1044</v>
      </c>
      <c r="M1294" s="1" t="s">
        <v>69</v>
      </c>
      <c r="U1294" s="5">
        <f t="shared" si="248"/>
        <v>0</v>
      </c>
      <c r="V1294" s="5">
        <f t="shared" si="249"/>
        <v>0</v>
      </c>
      <c r="AK1294">
        <f t="shared" si="250"/>
        <v>0</v>
      </c>
    </row>
    <row r="1295" spans="1:41" x14ac:dyDescent="0.35">
      <c r="A1295" s="2">
        <v>38124</v>
      </c>
      <c r="B1295" t="s">
        <v>1490</v>
      </c>
      <c r="C1295">
        <v>3</v>
      </c>
      <c r="D1295" t="s">
        <v>139</v>
      </c>
      <c r="E1295" t="s">
        <v>54</v>
      </c>
      <c r="F1295">
        <v>515</v>
      </c>
      <c r="G1295">
        <v>289</v>
      </c>
      <c r="H1295">
        <v>1</v>
      </c>
      <c r="I1295" t="s">
        <v>203</v>
      </c>
      <c r="J1295">
        <v>7</v>
      </c>
      <c r="K1295" t="s">
        <v>37</v>
      </c>
      <c r="L1295" t="s">
        <v>1494</v>
      </c>
      <c r="M1295" s="1" t="s">
        <v>212</v>
      </c>
      <c r="U1295" s="5">
        <f t="shared" si="248"/>
        <v>0</v>
      </c>
      <c r="V1295" s="5">
        <f t="shared" si="249"/>
        <v>0</v>
      </c>
      <c r="AK1295">
        <f t="shared" si="250"/>
        <v>0</v>
      </c>
    </row>
    <row r="1296" spans="1:41" x14ac:dyDescent="0.35">
      <c r="A1296" s="2">
        <v>38117</v>
      </c>
      <c r="B1296" t="s">
        <v>1495</v>
      </c>
      <c r="C1296">
        <v>3</v>
      </c>
      <c r="D1296" t="s">
        <v>139</v>
      </c>
      <c r="E1296" t="s">
        <v>54</v>
      </c>
      <c r="F1296">
        <v>572</v>
      </c>
      <c r="G1296">
        <v>569</v>
      </c>
      <c r="H1296">
        <v>0</v>
      </c>
      <c r="K1296" t="s">
        <v>1496</v>
      </c>
      <c r="L1296" t="s">
        <v>37</v>
      </c>
      <c r="M1296" s="1" t="s">
        <v>1497</v>
      </c>
      <c r="U1296" s="5">
        <f t="shared" si="248"/>
        <v>0</v>
      </c>
      <c r="V1296" s="5">
        <f t="shared" si="249"/>
        <v>0</v>
      </c>
      <c r="AK1296">
        <f t="shared" si="250"/>
        <v>0</v>
      </c>
    </row>
    <row r="1297" spans="1:37" x14ac:dyDescent="0.35">
      <c r="A1297" s="2">
        <v>38110</v>
      </c>
      <c r="B1297" t="s">
        <v>1498</v>
      </c>
      <c r="C1297">
        <v>3</v>
      </c>
      <c r="D1297" t="s">
        <v>139</v>
      </c>
      <c r="E1297" t="s">
        <v>61</v>
      </c>
      <c r="F1297">
        <v>573</v>
      </c>
      <c r="G1297">
        <v>479</v>
      </c>
      <c r="H1297">
        <v>1</v>
      </c>
      <c r="J1297">
        <v>3</v>
      </c>
      <c r="K1297" t="s">
        <v>37</v>
      </c>
      <c r="L1297" t="s">
        <v>1499</v>
      </c>
      <c r="M1297" s="1" t="s">
        <v>212</v>
      </c>
      <c r="U1297" s="5">
        <f t="shared" si="248"/>
        <v>0</v>
      </c>
      <c r="V1297" s="5">
        <f t="shared" si="249"/>
        <v>0</v>
      </c>
      <c r="AK1297">
        <f t="shared" si="250"/>
        <v>0</v>
      </c>
    </row>
    <row r="1298" spans="1:37" x14ac:dyDescent="0.35">
      <c r="A1298" s="2">
        <v>38110</v>
      </c>
      <c r="B1298" t="s">
        <v>1498</v>
      </c>
      <c r="C1298">
        <v>3</v>
      </c>
      <c r="D1298" t="s">
        <v>139</v>
      </c>
      <c r="E1298" t="s">
        <v>36</v>
      </c>
      <c r="F1298">
        <v>573</v>
      </c>
      <c r="G1298">
        <v>605</v>
      </c>
      <c r="H1298">
        <v>1</v>
      </c>
      <c r="K1298" t="s">
        <v>37</v>
      </c>
      <c r="L1298" t="s">
        <v>1500</v>
      </c>
      <c r="M1298" s="1" t="s">
        <v>478</v>
      </c>
      <c r="U1298" s="5">
        <f t="shared" si="248"/>
        <v>0</v>
      </c>
      <c r="V1298" s="5">
        <f t="shared" si="249"/>
        <v>0</v>
      </c>
      <c r="AK1298">
        <f t="shared" si="250"/>
        <v>0</v>
      </c>
    </row>
    <row r="1299" spans="1:37" x14ac:dyDescent="0.35">
      <c r="A1299" s="2">
        <v>38110</v>
      </c>
      <c r="B1299" t="s">
        <v>1498</v>
      </c>
      <c r="C1299">
        <v>3</v>
      </c>
      <c r="D1299" t="s">
        <v>139</v>
      </c>
      <c r="E1299" t="s">
        <v>43</v>
      </c>
      <c r="F1299">
        <v>573</v>
      </c>
      <c r="G1299">
        <v>666</v>
      </c>
      <c r="H1299">
        <v>1</v>
      </c>
      <c r="K1299" t="s">
        <v>37</v>
      </c>
      <c r="L1299" t="s">
        <v>1501</v>
      </c>
      <c r="M1299" s="1" t="s">
        <v>1502</v>
      </c>
      <c r="U1299" s="5">
        <f t="shared" si="248"/>
        <v>0</v>
      </c>
      <c r="V1299" s="5">
        <f t="shared" si="249"/>
        <v>0</v>
      </c>
      <c r="AK1299">
        <f t="shared" si="250"/>
        <v>0</v>
      </c>
    </row>
    <row r="1300" spans="1:37" x14ac:dyDescent="0.35">
      <c r="A1300" s="2">
        <v>38110</v>
      </c>
      <c r="B1300" t="s">
        <v>1498</v>
      </c>
      <c r="C1300">
        <v>3</v>
      </c>
      <c r="D1300" t="s">
        <v>139</v>
      </c>
      <c r="E1300" t="s">
        <v>49</v>
      </c>
      <c r="F1300">
        <v>573</v>
      </c>
      <c r="G1300">
        <v>425</v>
      </c>
      <c r="H1300">
        <v>1</v>
      </c>
      <c r="J1300">
        <v>2</v>
      </c>
      <c r="K1300" t="s">
        <v>37</v>
      </c>
      <c r="L1300" t="s">
        <v>1503</v>
      </c>
      <c r="M1300" s="1" t="s">
        <v>45</v>
      </c>
      <c r="U1300" s="5">
        <f t="shared" si="248"/>
        <v>0</v>
      </c>
      <c r="V1300" s="5">
        <f t="shared" si="249"/>
        <v>0</v>
      </c>
      <c r="AK1300">
        <f t="shared" si="250"/>
        <v>0</v>
      </c>
    </row>
    <row r="1301" spans="1:37" x14ac:dyDescent="0.35">
      <c r="A1301" s="2">
        <v>38110</v>
      </c>
      <c r="B1301" t="s">
        <v>1498</v>
      </c>
      <c r="C1301">
        <v>3</v>
      </c>
      <c r="D1301" t="s">
        <v>139</v>
      </c>
      <c r="E1301" t="s">
        <v>54</v>
      </c>
      <c r="F1301">
        <v>573</v>
      </c>
      <c r="H1301">
        <v>1</v>
      </c>
      <c r="J1301" t="s">
        <v>203</v>
      </c>
      <c r="K1301" t="s">
        <v>37</v>
      </c>
      <c r="L1301" t="s">
        <v>1504</v>
      </c>
      <c r="M1301" s="1" t="s">
        <v>100</v>
      </c>
      <c r="U1301" s="5">
        <f t="shared" si="248"/>
        <v>0</v>
      </c>
      <c r="V1301" s="5">
        <f t="shared" si="249"/>
        <v>0</v>
      </c>
      <c r="AK1301">
        <f t="shared" si="250"/>
        <v>0</v>
      </c>
    </row>
    <row r="1302" spans="1:37" x14ac:dyDescent="0.35">
      <c r="A1302" s="2">
        <v>38096</v>
      </c>
      <c r="B1302" t="s">
        <v>1505</v>
      </c>
      <c r="C1302">
        <v>3</v>
      </c>
      <c r="D1302" t="s">
        <v>139</v>
      </c>
      <c r="E1302" t="s">
        <v>43</v>
      </c>
      <c r="F1302">
        <v>600</v>
      </c>
      <c r="G1302">
        <v>669</v>
      </c>
      <c r="H1302">
        <v>0</v>
      </c>
      <c r="I1302" t="s">
        <v>203</v>
      </c>
      <c r="J1302" t="s">
        <v>203</v>
      </c>
      <c r="K1302" t="s">
        <v>177</v>
      </c>
      <c r="L1302" t="s">
        <v>37</v>
      </c>
      <c r="M1302" s="1" t="s">
        <v>1506</v>
      </c>
      <c r="U1302" s="5">
        <f t="shared" si="248"/>
        <v>0</v>
      </c>
      <c r="V1302" s="5">
        <f t="shared" si="249"/>
        <v>0</v>
      </c>
      <c r="AK1302">
        <f t="shared" si="250"/>
        <v>0</v>
      </c>
    </row>
    <row r="1303" spans="1:37" x14ac:dyDescent="0.35">
      <c r="A1303" s="2">
        <v>38096</v>
      </c>
      <c r="B1303" t="s">
        <v>1505</v>
      </c>
      <c r="C1303">
        <v>3</v>
      </c>
      <c r="D1303" t="s">
        <v>139</v>
      </c>
      <c r="E1303" t="s">
        <v>49</v>
      </c>
      <c r="F1303">
        <v>600</v>
      </c>
      <c r="G1303">
        <v>985</v>
      </c>
      <c r="H1303">
        <v>1</v>
      </c>
      <c r="I1303" t="s">
        <v>203</v>
      </c>
      <c r="J1303" t="s">
        <v>203</v>
      </c>
      <c r="K1303" t="s">
        <v>37</v>
      </c>
      <c r="L1303" t="s">
        <v>1507</v>
      </c>
      <c r="M1303" s="1" t="s">
        <v>1508</v>
      </c>
      <c r="U1303" s="5">
        <f t="shared" si="248"/>
        <v>0</v>
      </c>
      <c r="V1303" s="5">
        <f t="shared" si="249"/>
        <v>0</v>
      </c>
      <c r="AK1303">
        <f t="shared" si="250"/>
        <v>0</v>
      </c>
    </row>
    <row r="1304" spans="1:37" x14ac:dyDescent="0.35">
      <c r="A1304" s="2">
        <v>38096</v>
      </c>
      <c r="B1304" t="s">
        <v>1505</v>
      </c>
      <c r="C1304">
        <v>3</v>
      </c>
      <c r="D1304" t="s">
        <v>139</v>
      </c>
      <c r="E1304" t="s">
        <v>54</v>
      </c>
      <c r="F1304">
        <v>600</v>
      </c>
      <c r="G1304">
        <v>289</v>
      </c>
      <c r="H1304">
        <v>1</v>
      </c>
      <c r="I1304" t="s">
        <v>203</v>
      </c>
      <c r="J1304">
        <v>5</v>
      </c>
      <c r="K1304" t="s">
        <v>37</v>
      </c>
      <c r="L1304" t="s">
        <v>1509</v>
      </c>
      <c r="M1304" s="1" t="s">
        <v>1510</v>
      </c>
      <c r="U1304" s="5">
        <f t="shared" si="248"/>
        <v>0</v>
      </c>
      <c r="V1304" s="5">
        <f t="shared" si="249"/>
        <v>0</v>
      </c>
      <c r="AK1304">
        <f t="shared" si="250"/>
        <v>0</v>
      </c>
    </row>
    <row r="1305" spans="1:37" x14ac:dyDescent="0.35">
      <c r="A1305" s="2">
        <v>38086</v>
      </c>
      <c r="B1305" t="s">
        <v>1511</v>
      </c>
      <c r="C1305">
        <v>3</v>
      </c>
      <c r="D1305" t="s">
        <v>1348</v>
      </c>
      <c r="E1305" t="s">
        <v>98</v>
      </c>
      <c r="F1305">
        <v>606</v>
      </c>
      <c r="G1305">
        <v>1340</v>
      </c>
      <c r="H1305">
        <v>1</v>
      </c>
      <c r="K1305" t="s">
        <v>37</v>
      </c>
      <c r="L1305" t="s">
        <v>1512</v>
      </c>
      <c r="M1305" s="1" t="s">
        <v>161</v>
      </c>
      <c r="U1305" s="5">
        <f t="shared" si="248"/>
        <v>0</v>
      </c>
      <c r="V1305" s="5">
        <f t="shared" si="249"/>
        <v>0</v>
      </c>
      <c r="AK1305">
        <f t="shared" si="250"/>
        <v>0</v>
      </c>
    </row>
    <row r="1306" spans="1:37" x14ac:dyDescent="0.35">
      <c r="A1306" s="2">
        <v>38040</v>
      </c>
      <c r="B1306" t="s">
        <v>1513</v>
      </c>
      <c r="C1306">
        <v>3</v>
      </c>
      <c r="D1306" t="s">
        <v>35</v>
      </c>
      <c r="E1306" t="s">
        <v>49</v>
      </c>
      <c r="F1306">
        <v>663</v>
      </c>
      <c r="G1306">
        <v>314</v>
      </c>
      <c r="H1306">
        <v>0</v>
      </c>
      <c r="I1306" t="s">
        <v>203</v>
      </c>
      <c r="J1306">
        <v>7</v>
      </c>
      <c r="K1306" t="s">
        <v>1514</v>
      </c>
      <c r="L1306" t="s">
        <v>37</v>
      </c>
      <c r="M1306" s="1" t="s">
        <v>1162</v>
      </c>
      <c r="U1306" s="5">
        <f t="shared" si="248"/>
        <v>0</v>
      </c>
      <c r="V1306" s="5">
        <f t="shared" si="249"/>
        <v>0</v>
      </c>
      <c r="AK1306">
        <f t="shared" si="250"/>
        <v>0</v>
      </c>
    </row>
    <row r="1307" spans="1:37" x14ac:dyDescent="0.35">
      <c r="A1307" s="2">
        <v>38040</v>
      </c>
      <c r="B1307" t="s">
        <v>1513</v>
      </c>
      <c r="C1307">
        <v>3</v>
      </c>
      <c r="D1307" t="s">
        <v>35</v>
      </c>
      <c r="E1307" t="s">
        <v>54</v>
      </c>
      <c r="F1307">
        <v>663</v>
      </c>
      <c r="G1307">
        <v>398</v>
      </c>
      <c r="H1307">
        <v>1</v>
      </c>
      <c r="I1307" t="s">
        <v>203</v>
      </c>
      <c r="K1307" t="s">
        <v>37</v>
      </c>
      <c r="L1307" t="s">
        <v>1485</v>
      </c>
      <c r="M1307" s="1" t="s">
        <v>899</v>
      </c>
      <c r="U1307" s="5">
        <f t="shared" si="248"/>
        <v>0</v>
      </c>
      <c r="V1307" s="5">
        <f t="shared" si="249"/>
        <v>0</v>
      </c>
      <c r="AK1307">
        <f t="shared" si="250"/>
        <v>0</v>
      </c>
    </row>
    <row r="1308" spans="1:37" x14ac:dyDescent="0.35">
      <c r="A1308" s="2">
        <v>38033</v>
      </c>
      <c r="B1308" t="s">
        <v>1515</v>
      </c>
      <c r="C1308">
        <v>3</v>
      </c>
      <c r="D1308" t="s">
        <v>35</v>
      </c>
      <c r="E1308" t="s">
        <v>36</v>
      </c>
      <c r="F1308">
        <v>671</v>
      </c>
      <c r="G1308">
        <v>728</v>
      </c>
      <c r="H1308">
        <v>0</v>
      </c>
      <c r="I1308" t="s">
        <v>203</v>
      </c>
      <c r="J1308" t="s">
        <v>203</v>
      </c>
      <c r="K1308" t="s">
        <v>1516</v>
      </c>
      <c r="L1308" t="s">
        <v>37</v>
      </c>
      <c r="M1308" s="1" t="s">
        <v>1517</v>
      </c>
      <c r="U1308" s="5">
        <f t="shared" si="248"/>
        <v>0</v>
      </c>
      <c r="V1308" s="5">
        <f t="shared" si="249"/>
        <v>0</v>
      </c>
      <c r="AK1308">
        <f t="shared" si="250"/>
        <v>0</v>
      </c>
    </row>
    <row r="1309" spans="1:37" x14ac:dyDescent="0.35">
      <c r="A1309" s="2">
        <v>38033</v>
      </c>
      <c r="B1309" t="s">
        <v>1515</v>
      </c>
      <c r="C1309">
        <v>3</v>
      </c>
      <c r="D1309" t="s">
        <v>35</v>
      </c>
      <c r="E1309" t="s">
        <v>43</v>
      </c>
      <c r="F1309">
        <v>671</v>
      </c>
      <c r="G1309">
        <v>267</v>
      </c>
      <c r="H1309">
        <v>1</v>
      </c>
      <c r="I1309" t="s">
        <v>203</v>
      </c>
      <c r="J1309">
        <v>2</v>
      </c>
      <c r="K1309" t="s">
        <v>37</v>
      </c>
      <c r="L1309" t="s">
        <v>1518</v>
      </c>
      <c r="M1309" s="1" t="s">
        <v>425</v>
      </c>
      <c r="U1309" s="5">
        <f t="shared" si="248"/>
        <v>0</v>
      </c>
      <c r="V1309" s="5">
        <f t="shared" si="249"/>
        <v>0</v>
      </c>
      <c r="AK1309">
        <f t="shared" si="250"/>
        <v>0</v>
      </c>
    </row>
    <row r="1310" spans="1:37" x14ac:dyDescent="0.35">
      <c r="A1310" s="2">
        <v>38033</v>
      </c>
      <c r="B1310" t="s">
        <v>1515</v>
      </c>
      <c r="C1310">
        <v>3</v>
      </c>
      <c r="D1310" t="s">
        <v>35</v>
      </c>
      <c r="E1310" t="s">
        <v>49</v>
      </c>
      <c r="F1310">
        <v>671</v>
      </c>
      <c r="G1310">
        <v>413</v>
      </c>
      <c r="H1310">
        <v>1</v>
      </c>
      <c r="I1310" t="s">
        <v>203</v>
      </c>
      <c r="J1310" t="s">
        <v>90</v>
      </c>
      <c r="K1310" t="s">
        <v>37</v>
      </c>
      <c r="L1310" t="s">
        <v>1519</v>
      </c>
      <c r="M1310" s="1" t="s">
        <v>62</v>
      </c>
      <c r="U1310" s="5">
        <f t="shared" si="248"/>
        <v>0</v>
      </c>
      <c r="V1310" s="5">
        <f t="shared" si="249"/>
        <v>0</v>
      </c>
      <c r="AK1310">
        <f t="shared" si="250"/>
        <v>0</v>
      </c>
    </row>
    <row r="1311" spans="1:37" x14ac:dyDescent="0.35">
      <c r="A1311" s="2">
        <v>38033</v>
      </c>
      <c r="B1311" t="s">
        <v>1515</v>
      </c>
      <c r="C1311">
        <v>3</v>
      </c>
      <c r="D1311" t="s">
        <v>35</v>
      </c>
      <c r="E1311" t="s">
        <v>54</v>
      </c>
      <c r="F1311">
        <v>671</v>
      </c>
      <c r="H1311">
        <v>1</v>
      </c>
      <c r="I1311" t="s">
        <v>203</v>
      </c>
      <c r="J1311" t="s">
        <v>159</v>
      </c>
      <c r="K1311" t="s">
        <v>37</v>
      </c>
      <c r="L1311" t="s">
        <v>1520</v>
      </c>
      <c r="M1311" s="1" t="s">
        <v>1521</v>
      </c>
      <c r="U1311" s="5">
        <f t="shared" si="248"/>
        <v>0</v>
      </c>
      <c r="V1311" s="5">
        <f t="shared" si="249"/>
        <v>0</v>
      </c>
      <c r="AK1311">
        <f t="shared" si="250"/>
        <v>0</v>
      </c>
    </row>
    <row r="1312" spans="1:37" x14ac:dyDescent="0.35">
      <c r="A1312" s="2">
        <v>38019</v>
      </c>
      <c r="B1312" t="s">
        <v>1460</v>
      </c>
      <c r="C1312">
        <v>3</v>
      </c>
      <c r="D1312" t="s">
        <v>1348</v>
      </c>
      <c r="E1312" t="s">
        <v>54</v>
      </c>
      <c r="F1312">
        <v>676</v>
      </c>
      <c r="G1312">
        <v>261</v>
      </c>
      <c r="H1312">
        <v>0</v>
      </c>
      <c r="I1312" t="s">
        <v>174</v>
      </c>
      <c r="K1312" t="s">
        <v>1151</v>
      </c>
      <c r="L1312" t="s">
        <v>37</v>
      </c>
      <c r="M1312" s="1" t="s">
        <v>164</v>
      </c>
      <c r="U1312" s="5">
        <f t="shared" si="248"/>
        <v>0</v>
      </c>
      <c r="V1312" s="5">
        <f t="shared" si="249"/>
        <v>0</v>
      </c>
      <c r="AK1312">
        <f t="shared" si="250"/>
        <v>0</v>
      </c>
    </row>
    <row r="1313" spans="1:37" x14ac:dyDescent="0.35">
      <c r="A1313" s="2">
        <v>37830</v>
      </c>
      <c r="B1313" t="s">
        <v>1522</v>
      </c>
      <c r="C1313">
        <v>3</v>
      </c>
      <c r="D1313" t="s">
        <v>139</v>
      </c>
      <c r="E1313" t="s">
        <v>36</v>
      </c>
      <c r="F1313">
        <v>709</v>
      </c>
      <c r="G1313">
        <v>785</v>
      </c>
      <c r="H1313">
        <v>0</v>
      </c>
      <c r="K1313" t="s">
        <v>1523</v>
      </c>
      <c r="L1313" t="s">
        <v>37</v>
      </c>
      <c r="M1313" s="1" t="s">
        <v>1213</v>
      </c>
      <c r="U1313" s="5">
        <f t="shared" si="248"/>
        <v>0</v>
      </c>
      <c r="V1313" s="5">
        <f t="shared" si="249"/>
        <v>0</v>
      </c>
      <c r="AK1313">
        <f t="shared" si="250"/>
        <v>0</v>
      </c>
    </row>
    <row r="1314" spans="1:37" x14ac:dyDescent="0.35">
      <c r="A1314" s="2">
        <v>37830</v>
      </c>
      <c r="B1314" t="s">
        <v>1522</v>
      </c>
      <c r="C1314">
        <v>3</v>
      </c>
      <c r="D1314" t="s">
        <v>139</v>
      </c>
      <c r="E1314" t="s">
        <v>43</v>
      </c>
      <c r="F1314">
        <v>709</v>
      </c>
      <c r="G1314">
        <v>666</v>
      </c>
      <c r="H1314">
        <v>1</v>
      </c>
      <c r="K1314" t="s">
        <v>37</v>
      </c>
      <c r="L1314" t="s">
        <v>1524</v>
      </c>
      <c r="M1314" s="1" t="s">
        <v>164</v>
      </c>
      <c r="U1314" s="5">
        <f t="shared" si="248"/>
        <v>0</v>
      </c>
      <c r="V1314" s="5">
        <f t="shared" si="249"/>
        <v>0</v>
      </c>
      <c r="AK1314">
        <f t="shared" si="250"/>
        <v>0</v>
      </c>
    </row>
    <row r="1315" spans="1:37" x14ac:dyDescent="0.35">
      <c r="A1315" s="2">
        <v>37830</v>
      </c>
      <c r="B1315" t="s">
        <v>1522</v>
      </c>
      <c r="C1315">
        <v>3</v>
      </c>
      <c r="D1315" t="s">
        <v>139</v>
      </c>
      <c r="E1315" t="s">
        <v>49</v>
      </c>
      <c r="F1315">
        <v>709</v>
      </c>
      <c r="G1315">
        <v>566</v>
      </c>
      <c r="H1315">
        <v>1</v>
      </c>
      <c r="J1315">
        <v>5</v>
      </c>
      <c r="K1315" t="s">
        <v>37</v>
      </c>
      <c r="L1315" t="s">
        <v>1525</v>
      </c>
      <c r="M1315" s="1" t="s">
        <v>1526</v>
      </c>
      <c r="U1315" s="5">
        <f t="shared" si="248"/>
        <v>0</v>
      </c>
      <c r="V1315" s="5">
        <f t="shared" si="249"/>
        <v>0</v>
      </c>
      <c r="AK1315">
        <f t="shared" si="250"/>
        <v>0</v>
      </c>
    </row>
    <row r="1316" spans="1:37" x14ac:dyDescent="0.35">
      <c r="A1316" s="2">
        <v>37830</v>
      </c>
      <c r="B1316" t="s">
        <v>1522</v>
      </c>
      <c r="C1316">
        <v>3</v>
      </c>
      <c r="D1316" t="s">
        <v>139</v>
      </c>
      <c r="E1316" t="s">
        <v>54</v>
      </c>
      <c r="F1316">
        <v>709</v>
      </c>
      <c r="H1316">
        <v>1</v>
      </c>
      <c r="J1316" t="s">
        <v>203</v>
      </c>
      <c r="K1316" t="s">
        <v>37</v>
      </c>
      <c r="L1316" t="s">
        <v>1527</v>
      </c>
      <c r="M1316" s="1" t="s">
        <v>478</v>
      </c>
      <c r="U1316" s="5">
        <f t="shared" si="248"/>
        <v>0</v>
      </c>
      <c r="V1316" s="5">
        <f t="shared" si="249"/>
        <v>0</v>
      </c>
      <c r="AK1316">
        <f t="shared" si="250"/>
        <v>0</v>
      </c>
    </row>
    <row r="1317" spans="1:37" x14ac:dyDescent="0.35">
      <c r="A1317" s="2">
        <v>37823</v>
      </c>
      <c r="B1317" t="s">
        <v>1484</v>
      </c>
      <c r="C1317">
        <v>3</v>
      </c>
      <c r="D1317" t="s">
        <v>139</v>
      </c>
      <c r="E1317" t="s">
        <v>54</v>
      </c>
      <c r="F1317">
        <v>774</v>
      </c>
      <c r="G1317">
        <v>604</v>
      </c>
      <c r="H1317">
        <v>0</v>
      </c>
      <c r="K1317" t="s">
        <v>1528</v>
      </c>
      <c r="L1317" t="s">
        <v>37</v>
      </c>
      <c r="M1317" s="1" t="s">
        <v>1529</v>
      </c>
      <c r="U1317" s="5">
        <f t="shared" si="248"/>
        <v>0</v>
      </c>
      <c r="V1317" s="5">
        <f t="shared" si="249"/>
        <v>0</v>
      </c>
      <c r="AK1317">
        <f t="shared" si="250"/>
        <v>0</v>
      </c>
    </row>
    <row r="1318" spans="1:37" x14ac:dyDescent="0.35">
      <c r="A1318" s="2">
        <v>37816</v>
      </c>
      <c r="B1318" t="s">
        <v>1530</v>
      </c>
      <c r="C1318">
        <v>3</v>
      </c>
      <c r="D1318" t="s">
        <v>139</v>
      </c>
      <c r="E1318" t="s">
        <v>36</v>
      </c>
      <c r="F1318">
        <v>768</v>
      </c>
      <c r="G1318">
        <v>415</v>
      </c>
      <c r="H1318">
        <v>0</v>
      </c>
      <c r="I1318" t="s">
        <v>174</v>
      </c>
      <c r="J1318">
        <v>2</v>
      </c>
      <c r="K1318" t="s">
        <v>1531</v>
      </c>
      <c r="L1318" t="s">
        <v>37</v>
      </c>
      <c r="M1318" s="1" t="s">
        <v>100</v>
      </c>
      <c r="U1318" s="5">
        <f t="shared" si="248"/>
        <v>0</v>
      </c>
      <c r="V1318" s="5">
        <f t="shared" si="249"/>
        <v>0</v>
      </c>
      <c r="AK1318">
        <f t="shared" si="250"/>
        <v>0</v>
      </c>
    </row>
    <row r="1319" spans="1:37" x14ac:dyDescent="0.35">
      <c r="A1319" s="2">
        <v>37816</v>
      </c>
      <c r="B1319" t="s">
        <v>1530</v>
      </c>
      <c r="C1319">
        <v>3</v>
      </c>
      <c r="D1319" t="s">
        <v>139</v>
      </c>
      <c r="E1319" t="s">
        <v>43</v>
      </c>
      <c r="F1319">
        <v>768</v>
      </c>
      <c r="G1319">
        <v>952</v>
      </c>
      <c r="H1319">
        <v>1</v>
      </c>
      <c r="I1319" t="s">
        <v>174</v>
      </c>
      <c r="K1319" t="s">
        <v>37</v>
      </c>
      <c r="L1319" t="s">
        <v>1532</v>
      </c>
      <c r="M1319" s="1" t="s">
        <v>100</v>
      </c>
      <c r="U1319" s="5">
        <f t="shared" si="248"/>
        <v>0</v>
      </c>
      <c r="V1319" s="5">
        <f t="shared" si="249"/>
        <v>0</v>
      </c>
      <c r="AK1319">
        <f t="shared" si="250"/>
        <v>0</v>
      </c>
    </row>
    <row r="1320" spans="1:37" x14ac:dyDescent="0.35">
      <c r="A1320" s="2">
        <v>37816</v>
      </c>
      <c r="B1320" t="s">
        <v>1530</v>
      </c>
      <c r="C1320">
        <v>3</v>
      </c>
      <c r="D1320" t="s">
        <v>139</v>
      </c>
      <c r="E1320" t="s">
        <v>49</v>
      </c>
      <c r="F1320">
        <v>768</v>
      </c>
      <c r="G1320">
        <v>1079</v>
      </c>
      <c r="H1320">
        <v>1</v>
      </c>
      <c r="I1320" t="s">
        <v>174</v>
      </c>
      <c r="J1320" t="s">
        <v>203</v>
      </c>
      <c r="K1320" t="s">
        <v>37</v>
      </c>
      <c r="L1320" t="s">
        <v>1533</v>
      </c>
      <c r="M1320" s="1" t="s">
        <v>45</v>
      </c>
      <c r="U1320" s="5">
        <f t="shared" si="248"/>
        <v>0</v>
      </c>
      <c r="V1320" s="5">
        <f t="shared" si="249"/>
        <v>0</v>
      </c>
      <c r="AK1320">
        <f t="shared" si="250"/>
        <v>0</v>
      </c>
    </row>
    <row r="1321" spans="1:37" x14ac:dyDescent="0.35">
      <c r="A1321" s="2">
        <v>37816</v>
      </c>
      <c r="B1321" t="s">
        <v>1530</v>
      </c>
      <c r="C1321">
        <v>3</v>
      </c>
      <c r="D1321" t="s">
        <v>139</v>
      </c>
      <c r="E1321" t="s">
        <v>54</v>
      </c>
      <c r="F1321">
        <v>768</v>
      </c>
      <c r="G1321">
        <v>559</v>
      </c>
      <c r="H1321">
        <v>1</v>
      </c>
      <c r="I1321" t="s">
        <v>174</v>
      </c>
      <c r="J1321">
        <v>4</v>
      </c>
      <c r="K1321" t="s">
        <v>37</v>
      </c>
      <c r="L1321" t="s">
        <v>1525</v>
      </c>
      <c r="M1321" s="1" t="s">
        <v>771</v>
      </c>
      <c r="U1321" s="5">
        <f t="shared" si="248"/>
        <v>0</v>
      </c>
      <c r="V1321" s="5">
        <f t="shared" si="249"/>
        <v>0</v>
      </c>
      <c r="AK1321">
        <f t="shared" si="250"/>
        <v>0</v>
      </c>
    </row>
    <row r="1322" spans="1:37" x14ac:dyDescent="0.35">
      <c r="A1322" s="2">
        <v>37795</v>
      </c>
      <c r="B1322" t="s">
        <v>1534</v>
      </c>
      <c r="C1322">
        <v>3</v>
      </c>
      <c r="D1322" t="s">
        <v>139</v>
      </c>
      <c r="E1322" t="s">
        <v>61</v>
      </c>
      <c r="G1322">
        <v>973</v>
      </c>
      <c r="H1322">
        <v>1</v>
      </c>
      <c r="I1322" t="s">
        <v>174</v>
      </c>
      <c r="K1322" t="s">
        <v>37</v>
      </c>
      <c r="L1322" t="s">
        <v>1535</v>
      </c>
      <c r="M1322" s="1" t="s">
        <v>344</v>
      </c>
      <c r="U1322" s="5">
        <f t="shared" si="248"/>
        <v>0</v>
      </c>
      <c r="V1322" s="5">
        <f t="shared" si="249"/>
        <v>0</v>
      </c>
      <c r="AK1322">
        <f t="shared" si="250"/>
        <v>0</v>
      </c>
    </row>
    <row r="1323" spans="1:37" x14ac:dyDescent="0.35">
      <c r="A1323" s="2">
        <v>37795</v>
      </c>
      <c r="B1323" t="s">
        <v>1534</v>
      </c>
      <c r="C1323">
        <v>3</v>
      </c>
      <c r="D1323" t="s">
        <v>139</v>
      </c>
      <c r="E1323" t="s">
        <v>36</v>
      </c>
      <c r="G1323">
        <v>559</v>
      </c>
      <c r="H1323">
        <v>1</v>
      </c>
      <c r="I1323" t="s">
        <v>174</v>
      </c>
      <c r="J1323">
        <v>6</v>
      </c>
      <c r="K1323" t="s">
        <v>37</v>
      </c>
      <c r="L1323" t="s">
        <v>1493</v>
      </c>
      <c r="M1323" s="1" t="s">
        <v>333</v>
      </c>
      <c r="U1323" s="5">
        <f t="shared" si="248"/>
        <v>0</v>
      </c>
      <c r="V1323" s="5">
        <f t="shared" si="249"/>
        <v>0</v>
      </c>
      <c r="AK1323">
        <f t="shared" si="250"/>
        <v>0</v>
      </c>
    </row>
    <row r="1324" spans="1:37" x14ac:dyDescent="0.35">
      <c r="A1324" s="2">
        <v>37795</v>
      </c>
      <c r="B1324" t="s">
        <v>1534</v>
      </c>
      <c r="C1324">
        <v>3</v>
      </c>
      <c r="D1324" t="s">
        <v>139</v>
      </c>
      <c r="E1324" t="s">
        <v>43</v>
      </c>
      <c r="G1324">
        <v>1021</v>
      </c>
      <c r="H1324">
        <v>1</v>
      </c>
      <c r="I1324" t="s">
        <v>174</v>
      </c>
      <c r="J1324" t="s">
        <v>203</v>
      </c>
      <c r="K1324" t="s">
        <v>37</v>
      </c>
      <c r="L1324" t="s">
        <v>1488</v>
      </c>
      <c r="M1324" s="1" t="s">
        <v>176</v>
      </c>
      <c r="U1324" s="5">
        <f t="shared" si="248"/>
        <v>0</v>
      </c>
      <c r="V1324" s="5">
        <f t="shared" si="249"/>
        <v>0</v>
      </c>
      <c r="AK1324">
        <f t="shared" si="250"/>
        <v>0</v>
      </c>
    </row>
    <row r="1325" spans="1:37" x14ac:dyDescent="0.35">
      <c r="A1325" s="2">
        <v>37795</v>
      </c>
      <c r="B1325" t="s">
        <v>1534</v>
      </c>
      <c r="C1325">
        <v>3</v>
      </c>
      <c r="D1325" t="s">
        <v>139</v>
      </c>
      <c r="E1325" t="s">
        <v>49</v>
      </c>
      <c r="G1325">
        <v>1353</v>
      </c>
      <c r="H1325">
        <v>1</v>
      </c>
      <c r="I1325" t="s">
        <v>174</v>
      </c>
      <c r="J1325" t="s">
        <v>90</v>
      </c>
      <c r="K1325" t="s">
        <v>37</v>
      </c>
      <c r="L1325" t="s">
        <v>1536</v>
      </c>
      <c r="M1325" s="1" t="s">
        <v>161</v>
      </c>
      <c r="U1325" s="5">
        <f t="shared" si="248"/>
        <v>0</v>
      </c>
      <c r="V1325" s="5">
        <f t="shared" si="249"/>
        <v>0</v>
      </c>
      <c r="AK1325">
        <f t="shared" si="250"/>
        <v>0</v>
      </c>
    </row>
    <row r="1326" spans="1:37" x14ac:dyDescent="0.35">
      <c r="A1326" s="2">
        <v>37795</v>
      </c>
      <c r="B1326" t="s">
        <v>1534</v>
      </c>
      <c r="C1326">
        <v>3</v>
      </c>
      <c r="D1326" t="s">
        <v>139</v>
      </c>
      <c r="E1326" t="s">
        <v>54</v>
      </c>
      <c r="G1326">
        <v>451</v>
      </c>
      <c r="H1326">
        <v>1</v>
      </c>
      <c r="I1326" t="s">
        <v>174</v>
      </c>
      <c r="J1326">
        <v>4</v>
      </c>
      <c r="K1326" t="s">
        <v>37</v>
      </c>
      <c r="L1326" t="s">
        <v>1485</v>
      </c>
      <c r="M1326" s="1" t="s">
        <v>1537</v>
      </c>
      <c r="U1326" s="5">
        <f t="shared" si="248"/>
        <v>0</v>
      </c>
      <c r="V1326" s="5">
        <f t="shared" si="249"/>
        <v>0</v>
      </c>
      <c r="AK1326">
        <f t="shared" si="250"/>
        <v>0</v>
      </c>
    </row>
    <row r="1327" spans="1:37" x14ac:dyDescent="0.35">
      <c r="A1327" s="2">
        <v>37788</v>
      </c>
      <c r="B1327" t="s">
        <v>1538</v>
      </c>
      <c r="C1327">
        <v>3</v>
      </c>
      <c r="D1327" t="s">
        <v>139</v>
      </c>
      <c r="E1327" t="s">
        <v>54</v>
      </c>
      <c r="G1327">
        <v>796</v>
      </c>
      <c r="H1327">
        <v>0</v>
      </c>
      <c r="I1327" t="s">
        <v>174</v>
      </c>
      <c r="K1327" t="s">
        <v>1539</v>
      </c>
      <c r="L1327" t="s">
        <v>37</v>
      </c>
      <c r="M1327" s="1" t="s">
        <v>1540</v>
      </c>
      <c r="U1327" s="5">
        <f t="shared" si="248"/>
        <v>0</v>
      </c>
      <c r="V1327" s="5">
        <f t="shared" si="249"/>
        <v>0</v>
      </c>
      <c r="AK1327">
        <f t="shared" si="250"/>
        <v>0</v>
      </c>
    </row>
    <row r="1328" spans="1:37" x14ac:dyDescent="0.35">
      <c r="A1328" s="2">
        <v>37627</v>
      </c>
      <c r="B1328" t="s">
        <v>1541</v>
      </c>
      <c r="C1328">
        <v>3</v>
      </c>
      <c r="D1328" t="s">
        <v>35</v>
      </c>
      <c r="E1328" t="s">
        <v>54</v>
      </c>
      <c r="G1328">
        <v>664</v>
      </c>
      <c r="H1328">
        <v>0</v>
      </c>
      <c r="I1328" t="s">
        <v>174</v>
      </c>
      <c r="K1328" t="s">
        <v>1542</v>
      </c>
      <c r="L1328" t="s">
        <v>37</v>
      </c>
      <c r="M1328" s="1" t="s">
        <v>1543</v>
      </c>
      <c r="U1328" s="5">
        <f t="shared" si="248"/>
        <v>0</v>
      </c>
      <c r="V1328" s="5">
        <f t="shared" si="249"/>
        <v>0</v>
      </c>
      <c r="AK1328">
        <f t="shared" si="250"/>
        <v>0</v>
      </c>
    </row>
    <row r="1329" spans="21:37" x14ac:dyDescent="0.35">
      <c r="AK1329">
        <f t="shared" si="250"/>
        <v>0</v>
      </c>
    </row>
    <row r="1330" spans="21:37" x14ac:dyDescent="0.35">
      <c r="U1330" s="5">
        <f>SUM(U2:U1328)</f>
        <v>3962</v>
      </c>
      <c r="V1330" s="5">
        <f>SUM(V2:V1328)</f>
        <v>6050</v>
      </c>
      <c r="AJ1330" s="5">
        <f>SUM(AJ2:AJ1328)</f>
        <v>91332</v>
      </c>
      <c r="AK1330" s="5">
        <f>SUM(AK2:AK1328)</f>
        <v>95996</v>
      </c>
    </row>
    <row r="1335" spans="21:37" x14ac:dyDescent="0.35">
      <c r="U1335" s="6">
        <f>V1330/AJ1330</f>
        <v>6.6241842946612353E-2</v>
      </c>
    </row>
    <row r="1336" spans="21:37" x14ac:dyDescent="0.35">
      <c r="U1336" s="6">
        <f>U1330/V1330</f>
        <v>0.65487603305785125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workbookViewId="0">
      <selection activeCell="H47" sqref="H47"/>
    </sheetView>
  </sheetViews>
  <sheetFormatPr defaultRowHeight="14.5" x14ac:dyDescent="0.35"/>
  <cols>
    <col min="1" max="1" width="16.81640625" bestFit="1" customWidth="1"/>
    <col min="3" max="3" width="13.6328125" customWidth="1"/>
    <col min="4" max="4" width="12.26953125" bestFit="1" customWidth="1"/>
    <col min="5" max="5" width="13.1796875" customWidth="1"/>
  </cols>
  <sheetData>
    <row r="1" spans="1:5" x14ac:dyDescent="0.35">
      <c r="A1" t="s">
        <v>1544</v>
      </c>
    </row>
    <row r="2" spans="1:5" x14ac:dyDescent="0.35">
      <c r="A2" t="s">
        <v>103</v>
      </c>
      <c r="B2">
        <f>COUNTIFS('Novak Djokovic'!B:B, "Wimbledon", 'Novak Djokovic'!E:E, "F", 'Novak Djokovic'!H:H, 1)</f>
        <v>7</v>
      </c>
    </row>
    <row r="3" spans="1:5" x14ac:dyDescent="0.35">
      <c r="A3" t="s">
        <v>138</v>
      </c>
      <c r="B3">
        <f>COUNTIFS('Novak Djokovic'!B:B, "Roland Garros", 'Novak Djokovic'!E:E, "F", 'Novak Djokovic'!H:H, 1)</f>
        <v>2</v>
      </c>
    </row>
    <row r="4" spans="1:5" x14ac:dyDescent="0.35">
      <c r="A4" t="s">
        <v>245</v>
      </c>
      <c r="B4">
        <f>COUNTIFS('Novak Djokovic'!B:B, "US Open", 'Novak Djokovic'!E:E, "F", 'Novak Djokovic'!H:H, 1)</f>
        <v>3</v>
      </c>
    </row>
    <row r="5" spans="1:5" x14ac:dyDescent="0.35">
      <c r="A5" t="s">
        <v>346</v>
      </c>
      <c r="B5">
        <f>COUNTIFS('Novak Djokovic'!B:B, "Australian Open", 'Novak Djokovic'!E:E, "F", 'Novak Djokovic'!H:H, 1)</f>
        <v>9</v>
      </c>
    </row>
    <row r="6" spans="1:5" x14ac:dyDescent="0.35">
      <c r="A6" t="s">
        <v>1545</v>
      </c>
      <c r="B6">
        <f>SUM(B2:B5)</f>
        <v>21</v>
      </c>
    </row>
    <row r="8" spans="1:5" x14ac:dyDescent="0.35">
      <c r="A8" t="s">
        <v>1546</v>
      </c>
      <c r="B8" t="s">
        <v>35</v>
      </c>
      <c r="C8" t="s">
        <v>104</v>
      </c>
      <c r="D8" t="s">
        <v>139</v>
      </c>
      <c r="E8" t="s">
        <v>1545</v>
      </c>
    </row>
    <row r="9" spans="1:5" x14ac:dyDescent="0.35">
      <c r="A9" s="4">
        <v>44927</v>
      </c>
    </row>
    <row r="10" spans="1:5" x14ac:dyDescent="0.35">
      <c r="A10" s="4">
        <v>44562</v>
      </c>
      <c r="B10">
        <f>COUNTIFS('Novak Djokovic'!$A:$A,"&lt;"&amp;Stats!$A9,'Novak Djokovic'!$A:$A,"&gt;="&amp;Stats!$A10,'Novak Djokovic'!$D:$D,"="&amp;B$8, 'Novak Djokovic'!$H:$H, 1)/COUNTIFS('Novak Djokovic'!$A:$A,"&lt;"&amp;Stats!$A9,'Novak Djokovic'!$A:$A,"&gt;="&amp;Stats!$A10,'Novak Djokovic'!$D:$D,"="&amp;B$8)</f>
        <v>0.88888888888888884</v>
      </c>
      <c r="C10">
        <f>COUNTIFS('Novak Djokovic'!$A:$A,"&lt;"&amp;Stats!$A9,'Novak Djokovic'!$A:$A,"&gt;="&amp;Stats!$A10,'Novak Djokovic'!$D:$D,"="&amp;C$8, 'Novak Djokovic'!$H:$H, 1)/COUNTIFS('Novak Djokovic'!$A:$A,"&lt;"&amp;Stats!$A9,'Novak Djokovic'!$A:$A,"&gt;="&amp;Stats!$A10,'Novak Djokovic'!$D:$D,"="&amp;C$8)</f>
        <v>1</v>
      </c>
      <c r="D10">
        <f>COUNTIFS('Novak Djokovic'!$A:$A,"&lt;"&amp;Stats!$A9,'Novak Djokovic'!$A:$A,"&gt;="&amp;Stats!$A10,'Novak Djokovic'!$D:$D,"="&amp;D$8, 'Novak Djokovic'!$H:$H, 1)/COUNTIFS('Novak Djokovic'!$A:$A,"&lt;"&amp;Stats!$A9,'Novak Djokovic'!$A:$A,"&gt;="&amp;Stats!$A10,'Novak Djokovic'!$D:$D,"="&amp;D$8)</f>
        <v>0.78947368421052633</v>
      </c>
      <c r="E10">
        <f>COUNTIFS('Novak Djokovic'!$A:$A,"&lt;"&amp;Stats!$A9,'Novak Djokovic'!$A:$A,"&gt;="&amp;Stats!$A10,'Novak Djokovic'!$H:$H, 1)/COUNTIFS('Novak Djokovic'!$A:$A,"&lt;"&amp;Stats!$A9,'Novak Djokovic'!$A:$A,"&gt;="&amp;Stats!$A10)</f>
        <v>0.86363636363636365</v>
      </c>
    </row>
    <row r="11" spans="1:5" x14ac:dyDescent="0.35">
      <c r="A11" s="4">
        <v>44197</v>
      </c>
      <c r="B11">
        <f>COUNTIFS('Novak Djokovic'!$A:$A,"&lt;"&amp;Stats!$A10,'Novak Djokovic'!$A:$A,"&gt;="&amp;Stats!$A11,'Novak Djokovic'!$D:$D,"="&amp;B$8, 'Novak Djokovic'!$H:$H, 1)/COUNTIFS('Novak Djokovic'!$A:$A,"&lt;"&amp;Stats!$A10,'Novak Djokovic'!$A:$A,"&gt;="&amp;Stats!$A11,'Novak Djokovic'!$D:$D,"="&amp;B$8)</f>
        <v>0.88571428571428568</v>
      </c>
      <c r="C11">
        <f>COUNTIFS('Novak Djokovic'!$A:$A,"&lt;"&amp;Stats!$A10,'Novak Djokovic'!$A:$A,"&gt;="&amp;Stats!$A11,'Novak Djokovic'!$D:$D,"="&amp;C$8, 'Novak Djokovic'!$H:$H, 1)/COUNTIFS('Novak Djokovic'!$A:$A,"&lt;"&amp;Stats!$A10,'Novak Djokovic'!$A:$A,"&gt;="&amp;Stats!$A11,'Novak Djokovic'!$D:$D,"="&amp;C$8)</f>
        <v>1</v>
      </c>
      <c r="D11">
        <f>COUNTIFS('Novak Djokovic'!$A:$A,"&lt;"&amp;Stats!$A10,'Novak Djokovic'!$A:$A,"&gt;="&amp;Stats!$A11,'Novak Djokovic'!$D:$D,"="&amp;D$8, 'Novak Djokovic'!$H:$H, 1)/COUNTIFS('Novak Djokovic'!$A:$A,"&lt;"&amp;Stats!$A10,'Novak Djokovic'!$A:$A,"&gt;="&amp;Stats!$A11,'Novak Djokovic'!$D:$D,"="&amp;D$8)</f>
        <v>0.8571428571428571</v>
      </c>
      <c r="E11">
        <f>COUNTIFS('Novak Djokovic'!$A:$A,"&lt;"&amp;Stats!$A10,'Novak Djokovic'!$A:$A,"&gt;="&amp;Stats!$A11,'Novak Djokovic'!$H:$H, 1)/COUNTIFS('Novak Djokovic'!$A:$A,"&lt;"&amp;Stats!$A10,'Novak Djokovic'!$A:$A,"&gt;="&amp;Stats!$A11)</f>
        <v>0.88888888888888884</v>
      </c>
    </row>
    <row r="12" spans="1:5" x14ac:dyDescent="0.35">
      <c r="A12" s="4">
        <v>43831</v>
      </c>
      <c r="B12">
        <f>COUNTIFS('Novak Djokovic'!$A:$A,"&lt;"&amp;Stats!$A11,'Novak Djokovic'!$A:$A,"&gt;="&amp;Stats!$A12,'Novak Djokovic'!$D:$D,"="&amp;B$8, 'Novak Djokovic'!$H:$H, 1)/COUNTIFS('Novak Djokovic'!$A:$A,"&lt;"&amp;Stats!$A11,'Novak Djokovic'!$A:$A,"&gt;="&amp;Stats!$A12,'Novak Djokovic'!$D:$D,"="&amp;B$8)</f>
        <v>0.88235294117647056</v>
      </c>
      <c r="C12" t="e">
        <f>COUNTIFS('Novak Djokovic'!$A:$A,"&lt;"&amp;Stats!$A11,'Novak Djokovic'!$A:$A,"&gt;="&amp;Stats!$A12,'Novak Djokovic'!$D:$D,"="&amp;C$8, 'Novak Djokovic'!$H:$H, 1)/COUNTIFS('Novak Djokovic'!$A:$A,"&lt;"&amp;Stats!$A11,'Novak Djokovic'!$A:$A,"&gt;="&amp;Stats!$A12,'Novak Djokovic'!$D:$D,"="&amp;C$8)</f>
        <v>#DIV/0!</v>
      </c>
      <c r="D12">
        <f>COUNTIFS('Novak Djokovic'!$A:$A,"&lt;"&amp;Stats!$A11,'Novak Djokovic'!$A:$A,"&gt;="&amp;Stats!$A12,'Novak Djokovic'!$D:$D,"="&amp;D$8, 'Novak Djokovic'!$H:$H, 1)/COUNTIFS('Novak Djokovic'!$A:$A,"&lt;"&amp;Stats!$A11,'Novak Djokovic'!$A:$A,"&gt;="&amp;Stats!$A12,'Novak Djokovic'!$D:$D,"="&amp;D$8)</f>
        <v>0.91666666666666663</v>
      </c>
      <c r="E12">
        <f>COUNTIFS('Novak Djokovic'!$A:$A,"&lt;"&amp;Stats!$A11,'Novak Djokovic'!$A:$A,"&gt;="&amp;Stats!$A12,'Novak Djokovic'!$H:$H, 1)/COUNTIFS('Novak Djokovic'!$A:$A,"&lt;"&amp;Stats!$A11,'Novak Djokovic'!$A:$A,"&gt;="&amp;Stats!$A12)</f>
        <v>0.89130434782608692</v>
      </c>
    </row>
    <row r="13" spans="1:5" x14ac:dyDescent="0.35">
      <c r="A13" s="4">
        <v>43466</v>
      </c>
      <c r="B13">
        <f>COUNTIFS('Novak Djokovic'!$A:$A,"&lt;"&amp;Stats!$A12,'Novak Djokovic'!$A:$A,"&gt;="&amp;Stats!$A13,'Novak Djokovic'!$D:$D,"="&amp;B$8, 'Novak Djokovic'!$H:$H, 1)/COUNTIFS('Novak Djokovic'!$A:$A,"&lt;"&amp;Stats!$A12,'Novak Djokovic'!$A:$A,"&gt;="&amp;Stats!$A13,'Novak Djokovic'!$D:$D,"="&amp;B$8)</f>
        <v>0.82051282051282048</v>
      </c>
      <c r="C13">
        <f>COUNTIFS('Novak Djokovic'!$A:$A,"&lt;"&amp;Stats!$A12,'Novak Djokovic'!$A:$A,"&gt;="&amp;Stats!$A13,'Novak Djokovic'!$D:$D,"="&amp;C$8, 'Novak Djokovic'!$H:$H, 1)/COUNTIFS('Novak Djokovic'!$A:$A,"&lt;"&amp;Stats!$A12,'Novak Djokovic'!$A:$A,"&gt;="&amp;Stats!$A13,'Novak Djokovic'!$D:$D,"="&amp;C$8)</f>
        <v>1</v>
      </c>
      <c r="D13">
        <f>COUNTIFS('Novak Djokovic'!$A:$A,"&lt;"&amp;Stats!$A12,'Novak Djokovic'!$A:$A,"&gt;="&amp;Stats!$A13,'Novak Djokovic'!$D:$D,"="&amp;D$8, 'Novak Djokovic'!$H:$H, 1)/COUNTIFS('Novak Djokovic'!$A:$A,"&lt;"&amp;Stats!$A12,'Novak Djokovic'!$A:$A,"&gt;="&amp;Stats!$A13,'Novak Djokovic'!$D:$D,"="&amp;D$8)</f>
        <v>0.84210526315789469</v>
      </c>
      <c r="E13">
        <f>COUNTIFS('Novak Djokovic'!$A:$A,"&lt;"&amp;Stats!$A12,'Novak Djokovic'!$A:$A,"&gt;="&amp;Stats!$A13,'Novak Djokovic'!$H:$H, 1)/COUNTIFS('Novak Djokovic'!$A:$A,"&lt;"&amp;Stats!$A12,'Novak Djokovic'!$A:$A,"&gt;="&amp;Stats!$A13)</f>
        <v>0.84615384615384615</v>
      </c>
    </row>
    <row r="14" spans="1:5" x14ac:dyDescent="0.35">
      <c r="A14" s="4">
        <v>43101</v>
      </c>
      <c r="B14">
        <f>COUNTIFS('Novak Djokovic'!$A:$A,"&lt;"&amp;Stats!$A13,'Novak Djokovic'!$A:$A,"&gt;="&amp;Stats!$A14,'Novak Djokovic'!$D:$D,"="&amp;B$8, 'Novak Djokovic'!$H:$H, 1)/COUNTIFS('Novak Djokovic'!$A:$A,"&lt;"&amp;Stats!$A13,'Novak Djokovic'!$A:$A,"&gt;="&amp;Stats!$A14,'Novak Djokovic'!$D:$D,"="&amp;B$8)</f>
        <v>0.80952380952380953</v>
      </c>
      <c r="C14">
        <f>COUNTIFS('Novak Djokovic'!$A:$A,"&lt;"&amp;Stats!$A13,'Novak Djokovic'!$A:$A,"&gt;="&amp;Stats!$A14,'Novak Djokovic'!$D:$D,"="&amp;C$8, 'Novak Djokovic'!$H:$H, 1)/COUNTIFS('Novak Djokovic'!$A:$A,"&lt;"&amp;Stats!$A13,'Novak Djokovic'!$A:$A,"&gt;="&amp;Stats!$A14,'Novak Djokovic'!$D:$D,"="&amp;C$8)</f>
        <v>0.91666666666666663</v>
      </c>
      <c r="D14">
        <f>COUNTIFS('Novak Djokovic'!$A:$A,"&lt;"&amp;Stats!$A13,'Novak Djokovic'!$A:$A,"&gt;="&amp;Stats!$A14,'Novak Djokovic'!$D:$D,"="&amp;D$8, 'Novak Djokovic'!$H:$H, 1)/COUNTIFS('Novak Djokovic'!$A:$A,"&lt;"&amp;Stats!$A13,'Novak Djokovic'!$A:$A,"&gt;="&amp;Stats!$A14,'Novak Djokovic'!$D:$D,"="&amp;D$8)</f>
        <v>0.6875</v>
      </c>
      <c r="E14">
        <f>COUNTIFS('Novak Djokovic'!$A:$A,"&lt;"&amp;Stats!$A13,'Novak Djokovic'!$A:$A,"&gt;="&amp;Stats!$A14,'Novak Djokovic'!$H:$H, 1)/COUNTIFS('Novak Djokovic'!$A:$A,"&lt;"&amp;Stats!$A13,'Novak Djokovic'!$A:$A,"&gt;="&amp;Stats!$A14)</f>
        <v>0.8</v>
      </c>
    </row>
    <row r="15" spans="1:5" x14ac:dyDescent="0.35">
      <c r="A15" s="4">
        <v>42736</v>
      </c>
      <c r="B15">
        <f>COUNTIFS('Novak Djokovic'!$A:$A,"&lt;"&amp;Stats!$A14,'Novak Djokovic'!$A:$A,"&gt;="&amp;Stats!$A15,'Novak Djokovic'!$D:$D,"="&amp;B$8, 'Novak Djokovic'!$H:$H, 1)/COUNTIFS('Novak Djokovic'!$A:$A,"&lt;"&amp;Stats!$A14,'Novak Djokovic'!$A:$A,"&gt;="&amp;Stats!$A15,'Novak Djokovic'!$D:$D,"="&amp;B$8)</f>
        <v>0.8</v>
      </c>
      <c r="C15">
        <f>COUNTIFS('Novak Djokovic'!$A:$A,"&lt;"&amp;Stats!$A14,'Novak Djokovic'!$A:$A,"&gt;="&amp;Stats!$A15,'Novak Djokovic'!$D:$D,"="&amp;C$8, 'Novak Djokovic'!$H:$H, 1)/COUNTIFS('Novak Djokovic'!$A:$A,"&lt;"&amp;Stats!$A14,'Novak Djokovic'!$A:$A,"&gt;="&amp;Stats!$A15,'Novak Djokovic'!$D:$D,"="&amp;C$8)</f>
        <v>0.88888888888888884</v>
      </c>
      <c r="D15">
        <f>COUNTIFS('Novak Djokovic'!$A:$A,"&lt;"&amp;Stats!$A14,'Novak Djokovic'!$A:$A,"&gt;="&amp;Stats!$A15,'Novak Djokovic'!$D:$D,"="&amp;D$8, 'Novak Djokovic'!$H:$H, 1)/COUNTIFS('Novak Djokovic'!$A:$A,"&lt;"&amp;Stats!$A14,'Novak Djokovic'!$A:$A,"&gt;="&amp;Stats!$A15,'Novak Djokovic'!$D:$D,"="&amp;D$8)</f>
        <v>0.76470588235294112</v>
      </c>
      <c r="E15">
        <f>COUNTIFS('Novak Djokovic'!$A:$A,"&lt;"&amp;Stats!$A14,'Novak Djokovic'!$A:$A,"&gt;="&amp;Stats!$A15,'Novak Djokovic'!$H:$H, 1)/COUNTIFS('Novak Djokovic'!$A:$A,"&lt;"&amp;Stats!$A14,'Novak Djokovic'!$A:$A,"&gt;="&amp;Stats!$A15)</f>
        <v>0.80487804878048785</v>
      </c>
    </row>
    <row r="16" spans="1:5" x14ac:dyDescent="0.35">
      <c r="A16" s="4">
        <v>42370</v>
      </c>
      <c r="B16">
        <f>COUNTIFS('Novak Djokovic'!$A:$A,"&lt;"&amp;Stats!$A15,'Novak Djokovic'!$A:$A,"&gt;="&amp;Stats!$A16,'Novak Djokovic'!$D:$D,"="&amp;B$8, 'Novak Djokovic'!$H:$H, 1)/COUNTIFS('Novak Djokovic'!$A:$A,"&lt;"&amp;Stats!$A15,'Novak Djokovic'!$A:$A,"&gt;="&amp;Stats!$A16,'Novak Djokovic'!$D:$D,"="&amp;B$8)</f>
        <v>0.88888888888888884</v>
      </c>
      <c r="C16">
        <f>COUNTIFS('Novak Djokovic'!$A:$A,"&lt;"&amp;Stats!$A15,'Novak Djokovic'!$A:$A,"&gt;="&amp;Stats!$A16,'Novak Djokovic'!$D:$D,"="&amp;C$8, 'Novak Djokovic'!$H:$H, 1)/COUNTIFS('Novak Djokovic'!$A:$A,"&lt;"&amp;Stats!$A15,'Novak Djokovic'!$A:$A,"&gt;="&amp;Stats!$A16,'Novak Djokovic'!$D:$D,"="&amp;C$8)</f>
        <v>0.66666666666666663</v>
      </c>
      <c r="D16">
        <f>COUNTIFS('Novak Djokovic'!$A:$A,"&lt;"&amp;Stats!$A15,'Novak Djokovic'!$A:$A,"&gt;="&amp;Stats!$A16,'Novak Djokovic'!$D:$D,"="&amp;D$8, 'Novak Djokovic'!$H:$H, 1)/COUNTIFS('Novak Djokovic'!$A:$A,"&lt;"&amp;Stats!$A15,'Novak Djokovic'!$A:$A,"&gt;="&amp;Stats!$A16,'Novak Djokovic'!$D:$D,"="&amp;D$8)</f>
        <v>0.88888888888888884</v>
      </c>
      <c r="E16">
        <f>COUNTIFS('Novak Djokovic'!$A:$A,"&lt;"&amp;Stats!$A15,'Novak Djokovic'!$A:$A,"&gt;="&amp;Stats!$A16,'Novak Djokovic'!$H:$H, 1)/COUNTIFS('Novak Djokovic'!$A:$A,"&lt;"&amp;Stats!$A15,'Novak Djokovic'!$A:$A,"&gt;="&amp;Stats!$A16)</f>
        <v>0.88</v>
      </c>
    </row>
    <row r="17" spans="1:5" x14ac:dyDescent="0.35">
      <c r="A17" s="4">
        <v>42005</v>
      </c>
      <c r="B17">
        <f>COUNTIFS('Novak Djokovic'!$A:$A,"&lt;"&amp;Stats!$A16,'Novak Djokovic'!$A:$A,"&gt;="&amp;Stats!$A17,'Novak Djokovic'!$D:$D,"="&amp;B$8, 'Novak Djokovic'!$H:$H, 1)/COUNTIFS('Novak Djokovic'!$A:$A,"&lt;"&amp;Stats!$A16,'Novak Djokovic'!$A:$A,"&gt;="&amp;Stats!$A17,'Novak Djokovic'!$D:$D,"="&amp;B$8)</f>
        <v>0.92307692307692313</v>
      </c>
      <c r="C17">
        <f>COUNTIFS('Novak Djokovic'!$A:$A,"&lt;"&amp;Stats!$A16,'Novak Djokovic'!$A:$A,"&gt;="&amp;Stats!$A17,'Novak Djokovic'!$D:$D,"="&amp;C$8, 'Novak Djokovic'!$H:$H, 1)/COUNTIFS('Novak Djokovic'!$A:$A,"&lt;"&amp;Stats!$A16,'Novak Djokovic'!$A:$A,"&gt;="&amp;Stats!$A17,'Novak Djokovic'!$D:$D,"="&amp;C$8)</f>
        <v>1</v>
      </c>
      <c r="D17">
        <f>COUNTIFS('Novak Djokovic'!$A:$A,"&lt;"&amp;Stats!$A16,'Novak Djokovic'!$A:$A,"&gt;="&amp;Stats!$A17,'Novak Djokovic'!$D:$D,"="&amp;D$8, 'Novak Djokovic'!$H:$H, 1)/COUNTIFS('Novak Djokovic'!$A:$A,"&lt;"&amp;Stats!$A16,'Novak Djokovic'!$A:$A,"&gt;="&amp;Stats!$A17,'Novak Djokovic'!$D:$D,"="&amp;D$8)</f>
        <v>0.94117647058823528</v>
      </c>
      <c r="E17">
        <f>COUNTIFS('Novak Djokovic'!$A:$A,"&lt;"&amp;Stats!$A16,'Novak Djokovic'!$A:$A,"&gt;="&amp;Stats!$A17,'Novak Djokovic'!$H:$H, 1)/COUNTIFS('Novak Djokovic'!$A:$A,"&lt;"&amp;Stats!$A16,'Novak Djokovic'!$A:$A,"&gt;="&amp;Stats!$A17)</f>
        <v>0.93258426966292129</v>
      </c>
    </row>
    <row r="18" spans="1:5" x14ac:dyDescent="0.35">
      <c r="A18" s="4">
        <v>41640</v>
      </c>
      <c r="B18">
        <f>COUNTIFS('Novak Djokovic'!$A:$A,"&lt;"&amp;Stats!$A17,'Novak Djokovic'!$A:$A,"&gt;="&amp;Stats!$A18,'Novak Djokovic'!$D:$D,"="&amp;B$8, 'Novak Djokovic'!$H:$H, 1)/COUNTIFS('Novak Djokovic'!$A:$A,"&lt;"&amp;Stats!$A17,'Novak Djokovic'!$A:$A,"&gt;="&amp;Stats!$A18,'Novak Djokovic'!$D:$D,"="&amp;B$8)</f>
        <v>0.88</v>
      </c>
      <c r="C18">
        <f>COUNTIFS('Novak Djokovic'!$A:$A,"&lt;"&amp;Stats!$A17,'Novak Djokovic'!$A:$A,"&gt;="&amp;Stats!$A18,'Novak Djokovic'!$D:$D,"="&amp;C$8, 'Novak Djokovic'!$H:$H, 1)/COUNTIFS('Novak Djokovic'!$A:$A,"&lt;"&amp;Stats!$A17,'Novak Djokovic'!$A:$A,"&gt;="&amp;Stats!$A18,'Novak Djokovic'!$D:$D,"="&amp;C$8)</f>
        <v>1</v>
      </c>
      <c r="D18">
        <f>COUNTIFS('Novak Djokovic'!$A:$A,"&lt;"&amp;Stats!$A17,'Novak Djokovic'!$A:$A,"&gt;="&amp;Stats!$A18,'Novak Djokovic'!$D:$D,"="&amp;D$8, 'Novak Djokovic'!$H:$H, 1)/COUNTIFS('Novak Djokovic'!$A:$A,"&lt;"&amp;Stats!$A17,'Novak Djokovic'!$A:$A,"&gt;="&amp;Stats!$A18,'Novak Djokovic'!$D:$D,"="&amp;D$8)</f>
        <v>0.875</v>
      </c>
      <c r="E18">
        <f>COUNTIFS('Novak Djokovic'!$A:$A,"&lt;"&amp;Stats!$A17,'Novak Djokovic'!$A:$A,"&gt;="&amp;Stats!$A18,'Novak Djokovic'!$H:$H, 1)/COUNTIFS('Novak Djokovic'!$A:$A,"&lt;"&amp;Stats!$A17,'Novak Djokovic'!$A:$A,"&gt;="&amp;Stats!$A18)</f>
        <v>0.8904109589041096</v>
      </c>
    </row>
    <row r="19" spans="1:5" x14ac:dyDescent="0.35">
      <c r="A19" s="4">
        <v>41275</v>
      </c>
      <c r="B19">
        <f>COUNTIFS('Novak Djokovic'!$A:$A,"&lt;"&amp;Stats!$A18,'Novak Djokovic'!$A:$A,"&gt;="&amp;Stats!$A19,'Novak Djokovic'!$D:$D,"="&amp;B$8, 'Novak Djokovic'!$H:$H, 1)/COUNTIFS('Novak Djokovic'!$A:$A,"&lt;"&amp;Stats!$A18,'Novak Djokovic'!$A:$A,"&gt;="&amp;Stats!$A19,'Novak Djokovic'!$D:$D,"="&amp;B$8)</f>
        <v>0.91379310344827591</v>
      </c>
      <c r="C19">
        <f>COUNTIFS('Novak Djokovic'!$A:$A,"&lt;"&amp;Stats!$A18,'Novak Djokovic'!$A:$A,"&gt;="&amp;Stats!$A19,'Novak Djokovic'!$D:$D,"="&amp;C$8, 'Novak Djokovic'!$H:$H, 1)/COUNTIFS('Novak Djokovic'!$A:$A,"&lt;"&amp;Stats!$A18,'Novak Djokovic'!$A:$A,"&gt;="&amp;Stats!$A19,'Novak Djokovic'!$D:$D,"="&amp;C$8)</f>
        <v>0.8571428571428571</v>
      </c>
      <c r="D19">
        <f>COUNTIFS('Novak Djokovic'!$A:$A,"&lt;"&amp;Stats!$A18,'Novak Djokovic'!$A:$A,"&gt;="&amp;Stats!$A19,'Novak Djokovic'!$D:$D,"="&amp;D$8, 'Novak Djokovic'!$H:$H, 1)/COUNTIFS('Novak Djokovic'!$A:$A,"&lt;"&amp;Stats!$A18,'Novak Djokovic'!$A:$A,"&gt;="&amp;Stats!$A19,'Novak Djokovic'!$D:$D,"="&amp;D$8)</f>
        <v>0.83333333333333337</v>
      </c>
      <c r="E19">
        <f>COUNTIFS('Novak Djokovic'!$A:$A,"&lt;"&amp;Stats!$A18,'Novak Djokovic'!$A:$A,"&gt;="&amp;Stats!$A19,'Novak Djokovic'!$H:$H, 1)/COUNTIFS('Novak Djokovic'!$A:$A,"&lt;"&amp;Stats!$A18,'Novak Djokovic'!$A:$A,"&gt;="&amp;Stats!$A19)</f>
        <v>0.89156626506024095</v>
      </c>
    </row>
    <row r="20" spans="1:5" x14ac:dyDescent="0.35">
      <c r="A20" s="4">
        <v>40909</v>
      </c>
      <c r="B20">
        <f>COUNTIFS('Novak Djokovic'!$A:$A,"&lt;"&amp;Stats!$A19,'Novak Djokovic'!$A:$A,"&gt;="&amp;Stats!$A20,'Novak Djokovic'!$D:$D,"="&amp;B$8, 'Novak Djokovic'!$H:$H, 1)/COUNTIFS('Novak Djokovic'!$A:$A,"&lt;"&amp;Stats!$A19,'Novak Djokovic'!$A:$A,"&gt;="&amp;Stats!$A20,'Novak Djokovic'!$D:$D,"="&amp;B$8)</f>
        <v>0.90909090909090906</v>
      </c>
      <c r="C20">
        <f>COUNTIFS('Novak Djokovic'!$A:$A,"&lt;"&amp;Stats!$A19,'Novak Djokovic'!$A:$A,"&gt;="&amp;Stats!$A20,'Novak Djokovic'!$D:$D,"="&amp;C$8, 'Novak Djokovic'!$H:$H, 1)/COUNTIFS('Novak Djokovic'!$A:$A,"&lt;"&amp;Stats!$A19,'Novak Djokovic'!$A:$A,"&gt;="&amp;Stats!$A20,'Novak Djokovic'!$D:$D,"="&amp;C$8)</f>
        <v>0.75</v>
      </c>
      <c r="D20">
        <f>COUNTIFS('Novak Djokovic'!$A:$A,"&lt;"&amp;Stats!$A19,'Novak Djokovic'!$A:$A,"&gt;="&amp;Stats!$A20,'Novak Djokovic'!$D:$D,"="&amp;D$8, 'Novak Djokovic'!$H:$H, 1)/COUNTIFS('Novak Djokovic'!$A:$A,"&lt;"&amp;Stats!$A19,'Novak Djokovic'!$A:$A,"&gt;="&amp;Stats!$A20,'Novak Djokovic'!$D:$D,"="&amp;D$8)</f>
        <v>0.8</v>
      </c>
      <c r="E20">
        <f>COUNTIFS('Novak Djokovic'!$A:$A,"&lt;"&amp;Stats!$A19,'Novak Djokovic'!$A:$A,"&gt;="&amp;Stats!$A20,'Novak Djokovic'!$H:$H, 1)/COUNTIFS('Novak Djokovic'!$A:$A,"&lt;"&amp;Stats!$A19,'Novak Djokovic'!$A:$A,"&gt;="&amp;Stats!$A20)</f>
        <v>0.86206896551724133</v>
      </c>
    </row>
    <row r="21" spans="1:5" x14ac:dyDescent="0.35">
      <c r="A21" s="4">
        <v>40544</v>
      </c>
      <c r="B21">
        <f>COUNTIFS('Novak Djokovic'!$A:$A,"&lt;"&amp;Stats!$A20,'Novak Djokovic'!$A:$A,"&gt;="&amp;Stats!$A21,'Novak Djokovic'!$D:$D,"="&amp;B$8, 'Novak Djokovic'!$H:$H, 1)/COUNTIFS('Novak Djokovic'!$A:$A,"&lt;"&amp;Stats!$A20,'Novak Djokovic'!$A:$A,"&gt;="&amp;Stats!$A21,'Novak Djokovic'!$D:$D,"="&amp;B$8)</f>
        <v>0.88461538461538458</v>
      </c>
      <c r="C21">
        <f>COUNTIFS('Novak Djokovic'!$A:$A,"&lt;"&amp;Stats!$A20,'Novak Djokovic'!$A:$A,"&gt;="&amp;Stats!$A21,'Novak Djokovic'!$D:$D,"="&amp;C$8, 'Novak Djokovic'!$H:$H, 1)/COUNTIFS('Novak Djokovic'!$A:$A,"&lt;"&amp;Stats!$A20,'Novak Djokovic'!$A:$A,"&gt;="&amp;Stats!$A21,'Novak Djokovic'!$D:$D,"="&amp;C$8)</f>
        <v>1</v>
      </c>
      <c r="D21">
        <f>COUNTIFS('Novak Djokovic'!$A:$A,"&lt;"&amp;Stats!$A20,'Novak Djokovic'!$A:$A,"&gt;="&amp;Stats!$A21,'Novak Djokovic'!$D:$D,"="&amp;D$8, 'Novak Djokovic'!$H:$H, 1)/COUNTIFS('Novak Djokovic'!$A:$A,"&lt;"&amp;Stats!$A20,'Novak Djokovic'!$A:$A,"&gt;="&amp;Stats!$A21,'Novak Djokovic'!$D:$D,"="&amp;D$8)</f>
        <v>0.95</v>
      </c>
      <c r="E21">
        <f>COUNTIFS('Novak Djokovic'!$A:$A,"&lt;"&amp;Stats!$A20,'Novak Djokovic'!$A:$A,"&gt;="&amp;Stats!$A21,'Novak Djokovic'!$H:$H, 1)/COUNTIFS('Novak Djokovic'!$A:$A,"&lt;"&amp;Stats!$A20,'Novak Djokovic'!$A:$A,"&gt;="&amp;Stats!$A21)</f>
        <v>0.91139240506329111</v>
      </c>
    </row>
    <row r="22" spans="1:5" x14ac:dyDescent="0.35">
      <c r="A22" s="4">
        <v>40179</v>
      </c>
      <c r="B22">
        <f>COUNTIFS('Novak Djokovic'!$A:$A,"&lt;"&amp;Stats!$A21,'Novak Djokovic'!$A:$A,"&gt;="&amp;Stats!$A22,'Novak Djokovic'!$D:$D,"="&amp;B$8, 'Novak Djokovic'!$H:$H, 1)/COUNTIFS('Novak Djokovic'!$A:$A,"&lt;"&amp;Stats!$A21,'Novak Djokovic'!$A:$A,"&gt;="&amp;Stats!$A22,'Novak Djokovic'!$D:$D,"="&amp;B$8)</f>
        <v>0.78947368421052633</v>
      </c>
      <c r="C22">
        <f>COUNTIFS('Novak Djokovic'!$A:$A,"&lt;"&amp;Stats!$A21,'Novak Djokovic'!$A:$A,"&gt;="&amp;Stats!$A22,'Novak Djokovic'!$D:$D,"="&amp;C$8, 'Novak Djokovic'!$H:$H, 1)/COUNTIFS('Novak Djokovic'!$A:$A,"&lt;"&amp;Stats!$A21,'Novak Djokovic'!$A:$A,"&gt;="&amp;Stats!$A22,'Novak Djokovic'!$D:$D,"="&amp;C$8)</f>
        <v>0.75</v>
      </c>
      <c r="D22">
        <f>COUNTIFS('Novak Djokovic'!$A:$A,"&lt;"&amp;Stats!$A21,'Novak Djokovic'!$A:$A,"&gt;="&amp;Stats!$A22,'Novak Djokovic'!$D:$D,"="&amp;D$8, 'Novak Djokovic'!$H:$H, 1)/COUNTIFS('Novak Djokovic'!$A:$A,"&lt;"&amp;Stats!$A21,'Novak Djokovic'!$A:$A,"&gt;="&amp;Stats!$A22,'Novak Djokovic'!$D:$D,"="&amp;D$8)</f>
        <v>0.75</v>
      </c>
      <c r="E22">
        <f>COUNTIFS('Novak Djokovic'!$A:$A,"&lt;"&amp;Stats!$A21,'Novak Djokovic'!$A:$A,"&gt;="&amp;Stats!$A22,'Novak Djokovic'!$H:$H, 1)/COUNTIFS('Novak Djokovic'!$A:$A,"&lt;"&amp;Stats!$A21,'Novak Djokovic'!$A:$A,"&gt;="&amp;Stats!$A22)</f>
        <v>0.77777777777777779</v>
      </c>
    </row>
    <row r="23" spans="1:5" x14ac:dyDescent="0.35">
      <c r="A23" s="4">
        <v>39814</v>
      </c>
      <c r="B23">
        <f>COUNTIFS('Novak Djokovic'!$A:$A,"&lt;"&amp;Stats!$A22,'Novak Djokovic'!$A:$A,"&gt;="&amp;Stats!$A23,'Novak Djokovic'!$D:$D,"="&amp;B$8, 'Novak Djokovic'!$H:$H, 1)/COUNTIFS('Novak Djokovic'!$A:$A,"&lt;"&amp;Stats!$A22,'Novak Djokovic'!$A:$A,"&gt;="&amp;Stats!$A23,'Novak Djokovic'!$D:$D,"="&amp;B$8)</f>
        <v>0.828125</v>
      </c>
      <c r="C23">
        <f>COUNTIFS('Novak Djokovic'!$A:$A,"&lt;"&amp;Stats!$A22,'Novak Djokovic'!$A:$A,"&gt;="&amp;Stats!$A23,'Novak Djokovic'!$D:$D,"="&amp;C$8, 'Novak Djokovic'!$H:$H, 1)/COUNTIFS('Novak Djokovic'!$A:$A,"&lt;"&amp;Stats!$A22,'Novak Djokovic'!$A:$A,"&gt;="&amp;Stats!$A23,'Novak Djokovic'!$D:$D,"="&amp;C$8)</f>
        <v>0.8</v>
      </c>
      <c r="D23">
        <f>COUNTIFS('Novak Djokovic'!$A:$A,"&lt;"&amp;Stats!$A22,'Novak Djokovic'!$A:$A,"&gt;="&amp;Stats!$A23,'Novak Djokovic'!$D:$D,"="&amp;D$8, 'Novak Djokovic'!$H:$H, 1)/COUNTIFS('Novak Djokovic'!$A:$A,"&lt;"&amp;Stats!$A22,'Novak Djokovic'!$A:$A,"&gt;="&amp;Stats!$A23,'Novak Djokovic'!$D:$D,"="&amp;D$8)</f>
        <v>0.73913043478260865</v>
      </c>
      <c r="E23">
        <f>COUNTIFS('Novak Djokovic'!$A:$A,"&lt;"&amp;Stats!$A22,'Novak Djokovic'!$A:$A,"&gt;="&amp;Stats!$A23,'Novak Djokovic'!$H:$H, 1)/COUNTIFS('Novak Djokovic'!$A:$A,"&lt;"&amp;Stats!$A22,'Novak Djokovic'!$A:$A,"&gt;="&amp;Stats!$A23)</f>
        <v>0.80412371134020622</v>
      </c>
    </row>
    <row r="24" spans="1:5" x14ac:dyDescent="0.35">
      <c r="A24" s="4">
        <v>39448</v>
      </c>
      <c r="B24">
        <f>COUNTIFS('Novak Djokovic'!$A:$A,"&lt;"&amp;Stats!$A23,'Novak Djokovic'!$A:$A,"&gt;="&amp;Stats!$A24,'Novak Djokovic'!$D:$D,"="&amp;B$8, 'Novak Djokovic'!$H:$H, 1)/COUNTIFS('Novak Djokovic'!$A:$A,"&lt;"&amp;Stats!$A23,'Novak Djokovic'!$A:$A,"&gt;="&amp;Stats!$A24,'Novak Djokovic'!$D:$D,"="&amp;B$8)</f>
        <v>0.78181818181818186</v>
      </c>
      <c r="C24">
        <f>COUNTIFS('Novak Djokovic'!$A:$A,"&lt;"&amp;Stats!$A23,'Novak Djokovic'!$A:$A,"&gt;="&amp;Stats!$A24,'Novak Djokovic'!$D:$D,"="&amp;C$8, 'Novak Djokovic'!$H:$H, 1)/COUNTIFS('Novak Djokovic'!$A:$A,"&lt;"&amp;Stats!$A23,'Novak Djokovic'!$A:$A,"&gt;="&amp;Stats!$A24,'Novak Djokovic'!$D:$D,"="&amp;C$8)</f>
        <v>0.7142857142857143</v>
      </c>
      <c r="D24">
        <f>COUNTIFS('Novak Djokovic'!$A:$A,"&lt;"&amp;Stats!$A23,'Novak Djokovic'!$A:$A,"&gt;="&amp;Stats!$A24,'Novak Djokovic'!$D:$D,"="&amp;D$8, 'Novak Djokovic'!$H:$H, 1)/COUNTIFS('Novak Djokovic'!$A:$A,"&lt;"&amp;Stats!$A23,'Novak Djokovic'!$A:$A,"&gt;="&amp;Stats!$A24,'Novak Djokovic'!$D:$D,"="&amp;D$8)</f>
        <v>0.84210526315789469</v>
      </c>
      <c r="E24">
        <f>COUNTIFS('Novak Djokovic'!$A:$A,"&lt;"&amp;Stats!$A23,'Novak Djokovic'!$A:$A,"&gt;="&amp;Stats!$A24,'Novak Djokovic'!$H:$H, 1)/COUNTIFS('Novak Djokovic'!$A:$A,"&lt;"&amp;Stats!$A23,'Novak Djokovic'!$A:$A,"&gt;="&amp;Stats!$A24)</f>
        <v>0.79012345679012341</v>
      </c>
    </row>
    <row r="25" spans="1:5" x14ac:dyDescent="0.35">
      <c r="A25" s="4">
        <v>39083</v>
      </c>
      <c r="B25">
        <f>COUNTIFS('Novak Djokovic'!$A:$A,"&lt;"&amp;Stats!$A24,'Novak Djokovic'!$A:$A,"&gt;="&amp;Stats!$A25,'Novak Djokovic'!$D:$D,"="&amp;B$8, 'Novak Djokovic'!$H:$H, 1)/COUNTIFS('Novak Djokovic'!$A:$A,"&lt;"&amp;Stats!$A24,'Novak Djokovic'!$A:$A,"&gt;="&amp;Stats!$A25,'Novak Djokovic'!$D:$D,"="&amp;B$8)</f>
        <v>0.78181818181818186</v>
      </c>
      <c r="C25">
        <f>COUNTIFS('Novak Djokovic'!$A:$A,"&lt;"&amp;Stats!$A24,'Novak Djokovic'!$A:$A,"&gt;="&amp;Stats!$A25,'Novak Djokovic'!$D:$D,"="&amp;C$8, 'Novak Djokovic'!$H:$H, 1)/COUNTIFS('Novak Djokovic'!$A:$A,"&lt;"&amp;Stats!$A24,'Novak Djokovic'!$A:$A,"&gt;="&amp;Stats!$A25,'Novak Djokovic'!$D:$D,"="&amp;C$8)</f>
        <v>0.75</v>
      </c>
      <c r="D25">
        <f>COUNTIFS('Novak Djokovic'!$A:$A,"&lt;"&amp;Stats!$A24,'Novak Djokovic'!$A:$A,"&gt;="&amp;Stats!$A25,'Novak Djokovic'!$D:$D,"="&amp;D$8, 'Novak Djokovic'!$H:$H, 1)/COUNTIFS('Novak Djokovic'!$A:$A,"&lt;"&amp;Stats!$A24,'Novak Djokovic'!$A:$A,"&gt;="&amp;Stats!$A25,'Novak Djokovic'!$D:$D,"="&amp;D$8)</f>
        <v>0.79166666666666663</v>
      </c>
      <c r="E25">
        <f>COUNTIFS('Novak Djokovic'!$A:$A,"&lt;"&amp;Stats!$A24,'Novak Djokovic'!$A:$A,"&gt;="&amp;Stats!$A25,'Novak Djokovic'!$H:$H, 1)/COUNTIFS('Novak Djokovic'!$A:$A,"&lt;"&amp;Stats!$A24,'Novak Djokovic'!$A:$A,"&gt;="&amp;Stats!$A25)</f>
        <v>0.7816091954022989</v>
      </c>
    </row>
    <row r="26" spans="1:5" x14ac:dyDescent="0.35">
      <c r="A26" s="4">
        <v>38718</v>
      </c>
      <c r="B26">
        <f>COUNTIFS('Novak Djokovic'!$A:$A,"&lt;"&amp;Stats!$A25,'Novak Djokovic'!$A:$A,"&gt;="&amp;Stats!$A26,'Novak Djokovic'!$D:$D,"="&amp;B$8, 'Novak Djokovic'!$H:$H, 1)/COUNTIFS('Novak Djokovic'!$A:$A,"&lt;"&amp;Stats!$A25,'Novak Djokovic'!$A:$A,"&gt;="&amp;Stats!$A26,'Novak Djokovic'!$D:$D,"="&amp;B$8)</f>
        <v>0.65384615384615385</v>
      </c>
      <c r="C26">
        <f>COUNTIFS('Novak Djokovic'!$A:$A,"&lt;"&amp;Stats!$A25,'Novak Djokovic'!$A:$A,"&gt;="&amp;Stats!$A26,'Novak Djokovic'!$D:$D,"="&amp;C$8, 'Novak Djokovic'!$H:$H, 1)/COUNTIFS('Novak Djokovic'!$A:$A,"&lt;"&amp;Stats!$A25,'Novak Djokovic'!$A:$A,"&gt;="&amp;Stats!$A26,'Novak Djokovic'!$D:$D,"="&amp;C$8)</f>
        <v>0.66666666666666663</v>
      </c>
      <c r="D26">
        <f>COUNTIFS('Novak Djokovic'!$A:$A,"&lt;"&amp;Stats!$A25,'Novak Djokovic'!$A:$A,"&gt;="&amp;Stats!$A26,'Novak Djokovic'!$D:$D,"="&amp;D$8, 'Novak Djokovic'!$H:$H, 1)/COUNTIFS('Novak Djokovic'!$A:$A,"&lt;"&amp;Stats!$A25,'Novak Djokovic'!$A:$A,"&gt;="&amp;Stats!$A26,'Novak Djokovic'!$D:$D,"="&amp;D$8)</f>
        <v>0.73684210526315785</v>
      </c>
      <c r="E26">
        <f>COUNTIFS('Novak Djokovic'!$A:$A,"&lt;"&amp;Stats!$A25,'Novak Djokovic'!$A:$A,"&gt;="&amp;Stats!$A26,'Novak Djokovic'!$H:$H, 1)/COUNTIFS('Novak Djokovic'!$A:$A,"&lt;"&amp;Stats!$A25,'Novak Djokovic'!$A:$A,"&gt;="&amp;Stats!$A26)</f>
        <v>0.68965517241379315</v>
      </c>
    </row>
    <row r="27" spans="1:5" x14ac:dyDescent="0.35">
      <c r="A27" s="4">
        <v>38353</v>
      </c>
      <c r="B27">
        <f>COUNTIFS('Novak Djokovic'!$A:$A,"&lt;"&amp;Stats!$A26,'Novak Djokovic'!$A:$A,"&gt;="&amp;Stats!$A27,'Novak Djokovic'!$D:$D,"="&amp;B$8, 'Novak Djokovic'!$H:$H, 1)/COUNTIFS('Novak Djokovic'!$A:$A,"&lt;"&amp;Stats!$A26,'Novak Djokovic'!$A:$A,"&gt;="&amp;Stats!$A27,'Novak Djokovic'!$D:$D,"="&amp;B$8)</f>
        <v>0.66666666666666663</v>
      </c>
      <c r="C27">
        <f>COUNTIFS('Novak Djokovic'!$A:$A,"&lt;"&amp;Stats!$A26,'Novak Djokovic'!$A:$A,"&gt;="&amp;Stats!$A27,'Novak Djokovic'!$D:$D,"="&amp;C$8, 'Novak Djokovic'!$H:$H, 1)/COUNTIFS('Novak Djokovic'!$A:$A,"&lt;"&amp;Stats!$A26,'Novak Djokovic'!$A:$A,"&gt;="&amp;Stats!$A27,'Novak Djokovic'!$D:$D,"="&amp;C$8)</f>
        <v>0.83333333333333337</v>
      </c>
      <c r="D27">
        <f>COUNTIFS('Novak Djokovic'!$A:$A,"&lt;"&amp;Stats!$A26,'Novak Djokovic'!$A:$A,"&gt;="&amp;Stats!$A27,'Novak Djokovic'!$D:$D,"="&amp;D$8, 'Novak Djokovic'!$H:$H, 1)/COUNTIFS('Novak Djokovic'!$A:$A,"&lt;"&amp;Stats!$A26,'Novak Djokovic'!$A:$A,"&gt;="&amp;Stats!$A27,'Novak Djokovic'!$D:$D,"="&amp;D$8)</f>
        <v>0.7</v>
      </c>
      <c r="E27">
        <f>COUNTIFS('Novak Djokovic'!$A:$A,"&lt;"&amp;Stats!$A26,'Novak Djokovic'!$A:$A,"&gt;="&amp;Stats!$A27,'Novak Djokovic'!$H:$H, 1)/COUNTIFS('Novak Djokovic'!$A:$A,"&lt;"&amp;Stats!$A26,'Novak Djokovic'!$A:$A,"&gt;="&amp;Stats!$A27)</f>
        <v>0.69565217391304346</v>
      </c>
    </row>
    <row r="28" spans="1:5" x14ac:dyDescent="0.35">
      <c r="A28" s="4">
        <v>37987</v>
      </c>
      <c r="B28">
        <f>COUNTIFS('Novak Djokovic'!$A:$A,"&lt;"&amp;Stats!$A27,'Novak Djokovic'!$A:$A,"&gt;="&amp;Stats!$A28,'Novak Djokovic'!$D:$D,"="&amp;B$8, 'Novak Djokovic'!$H:$H, 1)/COUNTIFS('Novak Djokovic'!$A:$A,"&lt;"&amp;Stats!$A27,'Novak Djokovic'!$A:$A,"&gt;="&amp;Stats!$A28,'Novak Djokovic'!$D:$D,"="&amp;B$8)</f>
        <v>0.55555555555555558</v>
      </c>
      <c r="C28" t="e">
        <f>COUNTIFS('Novak Djokovic'!$A:$A,"&lt;"&amp;Stats!$A27,'Novak Djokovic'!$A:$A,"&gt;="&amp;Stats!$A28,'Novak Djokovic'!$D:$D,"="&amp;C$8, 'Novak Djokovic'!$H:$H, 1)/COUNTIFS('Novak Djokovic'!$A:$A,"&lt;"&amp;Stats!$A27,'Novak Djokovic'!$A:$A,"&gt;="&amp;Stats!$A28,'Novak Djokovic'!$D:$D,"="&amp;C$8)</f>
        <v>#DIV/0!</v>
      </c>
      <c r="D28">
        <f>COUNTIFS('Novak Djokovic'!$A:$A,"&lt;"&amp;Stats!$A27,'Novak Djokovic'!$A:$A,"&gt;="&amp;Stats!$A28,'Novak Djokovic'!$D:$D,"="&amp;D$8, 'Novak Djokovic'!$H:$H, 1)/COUNTIFS('Novak Djokovic'!$A:$A,"&lt;"&amp;Stats!$A27,'Novak Djokovic'!$A:$A,"&gt;="&amp;Stats!$A28,'Novak Djokovic'!$D:$D,"="&amp;D$8)</f>
        <v>0.7857142857142857</v>
      </c>
      <c r="E28">
        <f>COUNTIFS('Novak Djokovic'!$A:$A,"&lt;"&amp;Stats!$A27,'Novak Djokovic'!$A:$A,"&gt;="&amp;Stats!$A28,'Novak Djokovic'!$H:$H, 1)/COUNTIFS('Novak Djokovic'!$A:$A,"&lt;"&amp;Stats!$A27,'Novak Djokovic'!$A:$A,"&gt;="&amp;Stats!$A28)</f>
        <v>0.73913043478260865</v>
      </c>
    </row>
    <row r="29" spans="1:5" x14ac:dyDescent="0.35">
      <c r="A29" s="4">
        <v>37622</v>
      </c>
      <c r="B29">
        <f>COUNTIFS('Novak Djokovic'!$A:$A,"&lt;"&amp;Stats!$A28,'Novak Djokovic'!$A:$A,"&gt;="&amp;Stats!$A29,'Novak Djokovic'!$D:$D,"="&amp;B$8, 'Novak Djokovic'!$H:$H, 1)/COUNTIFS('Novak Djokovic'!$A:$A,"&lt;"&amp;Stats!$A28,'Novak Djokovic'!$A:$A,"&gt;="&amp;Stats!$A29,'Novak Djokovic'!$D:$D,"="&amp;B$8)</f>
        <v>0</v>
      </c>
      <c r="C29" t="e">
        <f>COUNTIFS('Novak Djokovic'!$A:$A,"&lt;"&amp;Stats!$A28,'Novak Djokovic'!$A:$A,"&gt;="&amp;Stats!$A29,'Novak Djokovic'!$D:$D,"="&amp;C$8, 'Novak Djokovic'!$H:$H, 1)/COUNTIFS('Novak Djokovic'!$A:$A,"&lt;"&amp;Stats!$A28,'Novak Djokovic'!$A:$A,"&gt;="&amp;Stats!$A29,'Novak Djokovic'!$D:$D,"="&amp;C$8)</f>
        <v>#DIV/0!</v>
      </c>
      <c r="D29">
        <f>COUNTIFS('Novak Djokovic'!$A:$A,"&lt;"&amp;Stats!$A28,'Novak Djokovic'!$A:$A,"&gt;="&amp;Stats!$A29,'Novak Djokovic'!$D:$D,"="&amp;D$8, 'Novak Djokovic'!$H:$H, 1)/COUNTIFS('Novak Djokovic'!$A:$A,"&lt;"&amp;Stats!$A28,'Novak Djokovic'!$A:$A,"&gt;="&amp;Stats!$A29,'Novak Djokovic'!$D:$D,"="&amp;D$8)</f>
        <v>0.73333333333333328</v>
      </c>
      <c r="E29">
        <f>COUNTIFS('Novak Djokovic'!$A:$A,"&lt;"&amp;Stats!$A28,'Novak Djokovic'!$A:$A,"&gt;="&amp;Stats!$A29,'Novak Djokovic'!$H:$H, 1)/COUNTIFS('Novak Djokovic'!$A:$A,"&lt;"&amp;Stats!$A28,'Novak Djokovic'!$A:$A,"&gt;="&amp;Stats!$A29)</f>
        <v>0.6875</v>
      </c>
    </row>
    <row r="31" spans="1:5" x14ac:dyDescent="0.35">
      <c r="A31" t="s">
        <v>1547</v>
      </c>
      <c r="B31" t="s">
        <v>1548</v>
      </c>
      <c r="C31" t="s">
        <v>1549</v>
      </c>
      <c r="D31" t="s">
        <v>1550</v>
      </c>
    </row>
    <row r="32" spans="1:5" x14ac:dyDescent="0.35">
      <c r="A32" t="s">
        <v>35</v>
      </c>
      <c r="B32">
        <f>COUNTIF('Novak Djokovic'!D:D,Stats!A32)</f>
        <v>796</v>
      </c>
      <c r="C32">
        <f>COUNTIFS('Novak Djokovic'!D:D,Stats!A32,'Novak Djokovic'!H:H,1)</f>
        <v>670</v>
      </c>
      <c r="D32">
        <f>C32/B32</f>
        <v>0.84170854271356788</v>
      </c>
    </row>
    <row r="33" spans="1:5" x14ac:dyDescent="0.35">
      <c r="A33" t="s">
        <v>104</v>
      </c>
      <c r="B33">
        <f>COUNTIF('Novak Djokovic'!D:D,Stats!A33)</f>
        <v>130</v>
      </c>
      <c r="C33">
        <f>COUNTIFS('Novak Djokovic'!D:D,Stats!A33,'Novak Djokovic'!H:H,1)</f>
        <v>112</v>
      </c>
      <c r="D33">
        <f t="shared" ref="D33:D36" si="0">C33/B33</f>
        <v>0.86153846153846159</v>
      </c>
    </row>
    <row r="34" spans="1:5" x14ac:dyDescent="0.35">
      <c r="A34" t="s">
        <v>139</v>
      </c>
      <c r="B34">
        <f>COUNTIF('Novak Djokovic'!D:D,Stats!A34)</f>
        <v>377</v>
      </c>
      <c r="C34">
        <f>COUNTIFS('Novak Djokovic'!D:D,Stats!A34,'Novak Djokovic'!H:H,1)</f>
        <v>305</v>
      </c>
      <c r="D34">
        <f t="shared" si="0"/>
        <v>0.80901856763925728</v>
      </c>
    </row>
    <row r="35" spans="1:5" x14ac:dyDescent="0.35">
      <c r="A35" t="s">
        <v>1348</v>
      </c>
      <c r="B35">
        <f>COUNTIF('Novak Djokovic'!D:D,Stats!A35)</f>
        <v>24</v>
      </c>
      <c r="C35">
        <f>COUNTIFS('Novak Djokovic'!D:D,Stats!A35,'Novak Djokovic'!H:H,1)</f>
        <v>17</v>
      </c>
      <c r="D35">
        <f t="shared" si="0"/>
        <v>0.70833333333333337</v>
      </c>
    </row>
    <row r="36" spans="1:5" x14ac:dyDescent="0.35">
      <c r="A36" t="s">
        <v>1545</v>
      </c>
      <c r="B36">
        <f>SUM(B32:B35)</f>
        <v>1327</v>
      </c>
      <c r="C36">
        <f>SUM(C32:C35)</f>
        <v>1104</v>
      </c>
      <c r="D36">
        <f t="shared" si="0"/>
        <v>0.83195177091183115</v>
      </c>
    </row>
    <row r="38" spans="1:5" x14ac:dyDescent="0.35">
      <c r="A38" t="s">
        <v>13</v>
      </c>
      <c r="B38" t="s">
        <v>1548</v>
      </c>
      <c r="C38" t="s">
        <v>1553</v>
      </c>
      <c r="D38" t="s">
        <v>1554</v>
      </c>
      <c r="E38" t="s">
        <v>1546</v>
      </c>
    </row>
    <row r="39" spans="1:5" x14ac:dyDescent="0.35">
      <c r="A39" t="s">
        <v>1552</v>
      </c>
      <c r="B39">
        <f>COUNTIF('Novak Djokovic'!N:N,"&gt;=1")</f>
        <v>999</v>
      </c>
      <c r="C39">
        <f>COUNTIFS('Novak Djokovic'!N:N, "&gt;=1", 'Novak Djokovic'!H:H, 1)</f>
        <v>968</v>
      </c>
      <c r="D39">
        <f>COUNTIFS('Novak Djokovic'!N:N, "&gt;=1", 'Novak Djokovic'!H:H, 0)</f>
        <v>31</v>
      </c>
      <c r="E39">
        <f>C39/B39</f>
        <v>0.968968968968969</v>
      </c>
    </row>
    <row r="40" spans="1:5" x14ac:dyDescent="0.35">
      <c r="A40" t="s">
        <v>1551</v>
      </c>
      <c r="B40">
        <f>COUNTIF('Novak Djokovic'!N:N, "&lt;1")</f>
        <v>181</v>
      </c>
      <c r="C40">
        <f>COUNTIFS('Novak Djokovic'!N:N, "&lt;1", 'Novak Djokovic'!H:H, 1)</f>
        <v>21</v>
      </c>
      <c r="D40">
        <f>COUNTIFS('Novak Djokovic'!N:N, "&lt;1", 'Novak Djokovic'!H:H, 0)</f>
        <v>160</v>
      </c>
      <c r="E40">
        <f>C40/B40</f>
        <v>0.11602209944751381</v>
      </c>
    </row>
    <row r="42" spans="1:5" x14ac:dyDescent="0.35">
      <c r="A42" t="s">
        <v>1555</v>
      </c>
    </row>
    <row r="43" spans="1:5" x14ac:dyDescent="0.35">
      <c r="A43">
        <f>COUNTIFS('Novak Djokovic'!Y:Y, "&lt;0.5",'Novak Djokovic'!H:H, 1)</f>
        <v>12</v>
      </c>
    </row>
    <row r="45" spans="1:5" x14ac:dyDescent="0.35">
      <c r="A45" t="s">
        <v>1556</v>
      </c>
      <c r="B45" s="5">
        <f>SUM('Novak Djokovic'!W:W)</f>
        <v>3962</v>
      </c>
    </row>
    <row r="46" spans="1:5" x14ac:dyDescent="0.35">
      <c r="A46" t="s">
        <v>1559</v>
      </c>
      <c r="B46" s="5">
        <f>SUM('Novak Djokovic'!X:X)</f>
        <v>6050</v>
      </c>
    </row>
    <row r="47" spans="1:5" x14ac:dyDescent="0.35">
      <c r="A47" t="s">
        <v>1557</v>
      </c>
      <c r="B47">
        <f>B45/B46</f>
        <v>0.65487603305785125</v>
      </c>
    </row>
    <row r="49" spans="1:2" x14ac:dyDescent="0.35">
      <c r="A49" t="s">
        <v>1558</v>
      </c>
      <c r="B49" s="5">
        <f>SUM('Novak Djokovic'!AE:AE)</f>
        <v>4629</v>
      </c>
    </row>
    <row r="50" spans="1:2" x14ac:dyDescent="0.35">
      <c r="A50" t="s">
        <v>1560</v>
      </c>
      <c r="B50" s="5">
        <f>SUM('Novak Djokovic'!AF:AF)</f>
        <v>10438</v>
      </c>
    </row>
    <row r="51" spans="1:2" x14ac:dyDescent="0.35">
      <c r="A51" t="s">
        <v>1557</v>
      </c>
      <c r="B51">
        <f>B49/B50</f>
        <v>0.44347576164016095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Novak Djokovic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CHENG</dc:creator>
  <cp:lastModifiedBy>Jerry CHENG</cp:lastModifiedBy>
  <dcterms:created xsi:type="dcterms:W3CDTF">2022-11-06T14:16:09Z</dcterms:created>
  <dcterms:modified xsi:type="dcterms:W3CDTF">2022-11-14T23:58:38Z</dcterms:modified>
</cp:coreProperties>
</file>