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959C51-58B9-4445-8CD2-18F5471C79E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<sst xmlns="http://schemas.openxmlformats.org/spreadsheetml/2006/main" count="390" uniqueCount="269">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</sst>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2.8658652092153961E-2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4686.1252076800001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0.98931137609413899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-11.86790756818132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2.8658652092153961E-2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-165999.16052276533</v>
      </c>
      <c r="E6" s="56">
        <f>1-D6/D3</f>
        <v>1.0375833937891916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-8.4260851734392433E-2</v>
      </c>
      <c r="D87" s="210"/>
      <c r="E87" s="263">
        <f>E86*Exchange_Rate/Dashboard!G3</f>
        <v>-8.4260851734392433E-2</v>
      </c>
      <c r="F87" s="210"/>
      <c r="H87" s="263">
        <f>H86*Exchange_Rate/Dashboard!G3</f>
        <v>-8.4260851734392433E-2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2.8658652092153961E-2</v>
      </c>
      <c r="D89" s="210"/>
      <c r="E89" s="262">
        <f>E88*Exchange_Rate/Dashboard!G3</f>
        <v>2.8658652092153961E-2</v>
      </c>
      <c r="F89" s="210"/>
      <c r="H89" s="262">
        <f>H88*Exchange_Rate/Dashboard!G3</f>
        <v>2.8658652092153961E-2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-4.4614287278062044</v>
      </c>
      <c r="H93" s="87" t="s">
        <v>209</v>
      </c>
      <c r="I93" s="144">
        <f>FV(H87,D93,0,-(H86/C93))*Exchange_Rate</f>
        <v>-4.4614287278062044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2.7139471558541102</v>
      </c>
      <c r="H94" s="87" t="s">
        <v>210</v>
      </c>
      <c r="I94" s="144">
        <f>FV(H89,D93,0,-(H88/C93))*Exchange_Rate</f>
        <v>2.7139471558541102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-1755807.6592721839</v>
      </c>
      <c r="D97" s="214"/>
      <c r="E97" s="123">
        <f>PV(C94,D93,0,-F93)</f>
        <v>-2.2181185696566916</v>
      </c>
      <c r="F97" s="214"/>
      <c r="H97" s="123">
        <f>PV(C94,D93,0,-I93)</f>
        <v>-2.2181185696566916</v>
      </c>
      <c r="I97" s="123">
        <f>PV(C93,D93,0,-I93)</f>
        <v>-3.151374617156709</v>
      </c>
      <c r="K97" s="24"/>
    </row>
    <row r="98" spans="2:11" ht="15" customHeight="1" x14ac:dyDescent="0.4">
      <c r="B98" s="28" t="s">
        <v>144</v>
      </c>
      <c r="C98" s="91">
        <f>E53*Exchange_Rate</f>
        <v>63695.133226037025</v>
      </c>
      <c r="D98" s="214"/>
      <c r="E98" s="214"/>
      <c r="F98" s="214"/>
      <c r="H98" s="123">
        <f>C98*Data!$C$4/Common_Shares</f>
        <v>8.046630680720139E-2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-1819502.7924982209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1068081.4362021105</v>
      </c>
      <c r="D103" s="109">
        <f>MIN(F103*(1-C94),E103)</f>
        <v>1.1469146787116817</v>
      </c>
      <c r="E103" s="123">
        <f>PV(C94,D93,0,-F94)</f>
        <v>1.3493113867196256</v>
      </c>
      <c r="F103" s="109">
        <f>(E103+H103)/2</f>
        <v>1.3493113867196256</v>
      </c>
      <c r="H103" s="123">
        <f>PV(C94,D93,0,-I94)</f>
        <v>1.3493113867196256</v>
      </c>
      <c r="I103" s="109">
        <f>PV(C93,D93,0,-I94)</f>
        <v>1.9170236041109736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534040.71810105524</v>
      </c>
      <c r="D106" s="109">
        <f>(D100+D103)/2</f>
        <v>0.57345733935584087</v>
      </c>
      <c r="E106" s="123">
        <f>(E100+E103)/2</f>
        <v>0.67465569335981279</v>
      </c>
      <c r="F106" s="109">
        <f>(F100+F103)/2</f>
        <v>0.67465569335981279</v>
      </c>
      <c r="H106" s="123">
        <f>(H100+H103)/2</f>
        <v>0.67465569335981279</v>
      </c>
      <c r="I106" s="123">
        <f>(I100+I103)/2</f>
        <v>0.95851180205548681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