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614D0E-EEB5-4D75-B415-5576F2BF14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F45" i="4" s="1"/>
  <c r="E44" i="4"/>
  <c r="D44" i="4"/>
  <c r="D45" i="4" s="1"/>
  <c r="C44" i="4"/>
  <c r="C45" i="4" s="1"/>
  <c r="D39" i="4"/>
  <c r="C7" i="1"/>
  <c r="C33" i="1"/>
  <c r="B91" i="3"/>
  <c r="C97" i="4"/>
  <c r="C94" i="4"/>
  <c r="C96" i="4"/>
  <c r="C95" i="4"/>
  <c r="E45" i="4"/>
  <c r="G45" i="4"/>
  <c r="H45" i="4"/>
  <c r="I45" i="4"/>
  <c r="J45" i="4"/>
  <c r="K45" i="4"/>
  <c r="L45" i="4"/>
  <c r="M45" i="4"/>
  <c r="D16" i="1"/>
  <c r="E95" i="4" l="1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<sst xmlns="http://schemas.openxmlformats.org/spreadsheetml/2006/main" count="390" uniqueCount="268">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</sst>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9.1767881241565444E-2</v>
      </c>
      <c r="D45" s="153">
        <f>IF(D44="","",D44*Exchange_Rate/Dashboard!$G$3)</f>
        <v>7.4224021592442652E-2</v>
      </c>
      <c r="E45" s="153">
        <f>IF(E44="","",E44*Exchange_Rate/Dashboard!$G$3)</f>
        <v>7.4224021592442652E-2</v>
      </c>
      <c r="F45" s="153">
        <f>IF(F44="","",F44*Exchange_Rate/Dashboard!$G$3)</f>
        <v>6.7476383265856948E-2</v>
      </c>
      <c r="G45" s="153">
        <f>IF(G44="","",G44*Exchange_Rate/Dashboard!$G$3)</f>
        <v>6.7476383265856948E-2</v>
      </c>
      <c r="H45" s="153">
        <f>IF(H44="","",H44*Exchange_Rate/Dashboard!$G$3)</f>
        <v>7.7597840755735489E-2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14.82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8700.9383369999996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0.67638427613465224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10.35779729028482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7.4224021592442652E-2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12.407505882510392</v>
      </c>
      <c r="D29" s="129">
        <f>G29*(1+G20)</f>
        <v>28.612600231833653</v>
      </c>
      <c r="E29" s="87"/>
      <c r="F29" s="131">
        <f>IF(Fin_Analysis!C108="Profit",Fin_Analysis!F100,IF(Fin_Analysis!C108="Dividend",Fin_Analysis!F103,Fin_Analysis!F106))</f>
        <v>14.70379868702323</v>
      </c>
      <c r="G29" s="273">
        <f>IF(Fin_Analysis!C108="Profit",Fin_Analysis!I100,IF(Fin_Analysis!C108="Dividend",Fin_Analysis!I103,Fin_Analysis!I106))</f>
        <v>24.880521940724918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8.3677268106123803E-2</v>
      </c>
      <c r="D87" s="210"/>
      <c r="E87" s="263">
        <f>E86*Exchange_Rate/Dashboard!G3</f>
        <v>7.7236498994855574E-2</v>
      </c>
      <c r="F87" s="210"/>
      <c r="H87" s="263">
        <f>H86*Exchange_Rate/Dashboard!G3</f>
        <v>9.6545623743569314E-2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9.1767881241565444E-2</v>
      </c>
      <c r="D89" s="210"/>
      <c r="E89" s="262">
        <f>E88*Exchange_Rate/Dashboard!G3</f>
        <v>6.7476383265856948E-2</v>
      </c>
      <c r="F89" s="210"/>
      <c r="H89" s="262">
        <f>H88*Exchange_Rate/Dashboard!G3</f>
        <v>7.4224021592442652E-2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25.158349537534264</v>
      </c>
      <c r="H93" s="87" t="s">
        <v>210</v>
      </c>
      <c r="I93" s="144">
        <f>FV(H87,D93,0,-(H86/C93))*Exchange_Rate</f>
        <v>34.369276559048615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21.00136108749923</v>
      </c>
      <c r="H94" s="87" t="s">
        <v>211</v>
      </c>
      <c r="I94" s="144">
        <f>FV(H89,D93,0,-(H88/C93))*Exchange_Rate</f>
        <v>23.840922084767893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10032266.865399033</v>
      </c>
      <c r="D97" s="214"/>
      <c r="E97" s="123">
        <f>PV(C94,D93,0,-F93)</f>
        <v>12.508146088564526</v>
      </c>
      <c r="F97" s="214"/>
      <c r="H97" s="123">
        <f>PV(C94,D93,0,-I93)</f>
        <v>17.087604714191833</v>
      </c>
      <c r="I97" s="123">
        <f>PV(C93,D93,0,-I93)</f>
        <v>24.968035163380687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9980887.1653990336</v>
      </c>
      <c r="D100" s="109">
        <f>MIN(F100*(1-C94),E100)</f>
        <v>12.407505882510392</v>
      </c>
      <c r="E100" s="109">
        <f>MAX(E97-H98+E99,0)</f>
        <v>12.407505882510392</v>
      </c>
      <c r="F100" s="109">
        <f>(E100+H100)/2</f>
        <v>14.70379868702323</v>
      </c>
      <c r="H100" s="109">
        <f>MAX(C100*Data!$C$4/Common_Shares,0)</f>
        <v>17.000091491536068</v>
      </c>
      <c r="I100" s="109">
        <f>MAX(I97-H98+H99,0)</f>
        <v>24.880521940724918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6959078.4740741625</v>
      </c>
      <c r="D103" s="109">
        <f>MIN(F103*(1-C94),E103)</f>
        <v>9.4751794791364148</v>
      </c>
      <c r="E103" s="123">
        <f>PV(C94,D93,0,-F94)</f>
        <v>10.44138814230341</v>
      </c>
      <c r="F103" s="109">
        <f>(E103+H103)/2</f>
        <v>11.147269975454606</v>
      </c>
      <c r="H103" s="123">
        <f>PV(C94,D93,0,-I94)</f>
        <v>11.8531518086058</v>
      </c>
      <c r="I103" s="109">
        <f>PV(C93,D93,0,-I94)</f>
        <v>17.319566791497852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6707382.5228931392</v>
      </c>
      <c r="D106" s="109">
        <f>(D100+D103)/2</f>
        <v>10.941342680823404</v>
      </c>
      <c r="E106" s="123">
        <f>(E100+E103)/2</f>
        <v>11.424447012406901</v>
      </c>
      <c r="F106" s="109">
        <f>(F100+F103)/2</f>
        <v>12.925534331238918</v>
      </c>
      <c r="H106" s="123">
        <f>(H100+H103)/2</f>
        <v>14.426621650070935</v>
      </c>
      <c r="I106" s="123">
        <f>(I100+I103)/2</f>
        <v>21.100044366111383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