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EABE803-D1A4-4A07-8B86-B991C747C4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2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<sst xmlns="http://schemas.openxmlformats.org/spreadsheetml/2006/main" count="390" uniqueCount="268">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</sst>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3.6020333222037258E-2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19863.808810240003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7.7825531959533691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-44.105421249254157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3.6020333222037258E-2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1.5605184063978483</v>
      </c>
      <c r="D29" s="129">
        <f>G29*(1+G20)</f>
        <v>3.10676699750876</v>
      </c>
      <c r="E29" s="87"/>
      <c r="F29" s="131">
        <f>IF(Fin_Analysis!C108="Profit",Fin_Analysis!F100,IF(Fin_Analysis!C108="Dividend",Fin_Analysis!F103,Fin_Analysis!F106))</f>
        <v>1.8359040075268804</v>
      </c>
      <c r="G29" s="273">
        <f>IF(Fin_Analysis!C108="Profit",Fin_Analysis!I100,IF(Fin_Analysis!C108="Dividend",Fin_Analysis!I103,Fin_Analysis!I106))</f>
        <v>2.7015365195728349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-2.267294975709841E-2</v>
      </c>
      <c r="D87" s="210"/>
      <c r="E87" s="263">
        <f>E86*Exchange_Rate/Dashboard!G3</f>
        <v>-2.267294975709841E-2</v>
      </c>
      <c r="F87" s="210"/>
      <c r="H87" s="263">
        <f>H86*Exchange_Rate/Dashboard!G3</f>
        <v>-2.267294975709841E-2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3.6020333222037258E-2</v>
      </c>
      <c r="D89" s="210"/>
      <c r="E89" s="262">
        <f>E88*Exchange_Rate/Dashboard!G3</f>
        <v>3.6020333222037258E-2</v>
      </c>
      <c r="F89" s="210"/>
      <c r="H89" s="262">
        <f>H88*Exchange_Rate/Dashboard!G3</f>
        <v>3.6020333222037258E-2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209</v>
      </c>
      <c r="F93" s="144">
        <f>FV(E87,D93,0,-(E86/C93))*Exchange_Rate</f>
        <v>-1.736431565268125</v>
      </c>
      <c r="H93" s="87" t="s">
        <v>209</v>
      </c>
      <c r="I93" s="144">
        <f>FV(H87,D93,0,-(H86/C93))*Exchange_Rate</f>
        <v>-1.736431565268125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3.6926587210992441</v>
      </c>
      <c r="H94" s="87" t="s">
        <v>210</v>
      </c>
      <c r="I94" s="144">
        <f>FV(H89,D93,0,-(H88/C93))*Exchange_Rate</f>
        <v>3.6926587210992441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-3095431.7432980379</v>
      </c>
      <c r="D97" s="214"/>
      <c r="E97" s="123">
        <f>PV(C94,D93,0,-F93)</f>
        <v>-0.86331337668890573</v>
      </c>
      <c r="F97" s="214"/>
      <c r="H97" s="123">
        <f>PV(C94,D93,0,-I93)</f>
        <v>-0.86331337668890573</v>
      </c>
      <c r="I97" s="123">
        <f>PV(C93,D93,0,-I93)</f>
        <v>-1.2703674077723643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-3095431.7432980379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6582679.8193984423</v>
      </c>
      <c r="D103" s="109">
        <f>MIN(F103*(1-C94),E103)</f>
        <v>1.5605184063978483</v>
      </c>
      <c r="E103" s="123">
        <f>PV(C94,D93,0,-F94)</f>
        <v>1.8359040075268804</v>
      </c>
      <c r="F103" s="109">
        <f>(E103+H103)/2</f>
        <v>1.8359040075268804</v>
      </c>
      <c r="H103" s="123">
        <f>PV(C94,D93,0,-I94)</f>
        <v>1.8359040075268804</v>
      </c>
      <c r="I103" s="109">
        <f>PV(C93,D93,0,-I94)</f>
        <v>2.7015365195728349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3291339.9096992211</v>
      </c>
      <c r="D106" s="109">
        <f>(D100+D103)/2</f>
        <v>0.78025920319892417</v>
      </c>
      <c r="E106" s="123">
        <f>(E100+E103)/2</f>
        <v>0.91795200376344022</v>
      </c>
      <c r="F106" s="109">
        <f>(F100+F103)/2</f>
        <v>0.91795200376344022</v>
      </c>
      <c r="H106" s="123">
        <f>(H100+H103)/2</f>
        <v>0.91795200376344022</v>
      </c>
      <c r="I106" s="123">
        <f>(I100+I103)/2</f>
        <v>1.3507682597864175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