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1681167-CA5E-4CEE-82E0-6F5E364030D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M52" i="2"/>
  <c r="F97" i="4" l="1"/>
  <c r="F92" i="4"/>
  <c r="E93" i="4"/>
  <c r="F93" i="4"/>
  <c r="F96" i="4"/>
  <c r="F9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<sst xmlns="http://schemas.openxmlformats.org/spreadsheetml/2006/main" count="391" uniqueCount="270">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</sst>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2.2068965517241381E-2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36.25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158542.52737249999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33.290272498489792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1.3793103448275862E-2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9.6573069163384595</v>
      </c>
      <c r="D29" s="129">
        <f>G29*(1+G20)</f>
        <v>18.284239194648666</v>
      </c>
      <c r="E29" s="87"/>
      <c r="F29" s="131">
        <f>IF(Fin_Analysis!C108="Profit",Fin_Analysis!F100,IF(Fin_Analysis!C108="Dividend",Fin_Analysis!F103,Fin_Analysis!F106))</f>
        <v>11.361537548633482</v>
      </c>
      <c r="G29" s="274">
        <f>IF(Fin_Analysis!C108="Profit",Fin_Analysis!I100,IF(Fin_Analysis!C108="Dividend",Fin_Analysis!I103,Fin_Analysis!I106))</f>
        <v>15.899338430129276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3.0038804880475663E-2</v>
      </c>
      <c r="D87" s="209"/>
      <c r="E87" s="262">
        <f>E86*Exchange_Rate/Dashboard!G3</f>
        <v>3.0038804880475663E-2</v>
      </c>
      <c r="F87" s="209"/>
      <c r="H87" s="262">
        <f>H86*Exchange_Rate/Dashboard!G3</f>
        <v>3.0038804880475663E-2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2.2068965517241381E-2</v>
      </c>
      <c r="D89" s="209"/>
      <c r="E89" s="261">
        <f>E88*Exchange_Rate/Dashboard!G3</f>
        <v>1.3793103448275862E-2</v>
      </c>
      <c r="F89" s="209"/>
      <c r="H89" s="261">
        <f>H88*Exchange_Rate/Dashboard!G3</f>
        <v>1.3793103448275862E-2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22.852110209495077</v>
      </c>
      <c r="H93" s="87" t="s">
        <v>210</v>
      </c>
      <c r="I93" s="144">
        <f>FV(H87,D93,0,-(H86/(C93-D94)))*Exchange_Rate</f>
        <v>22.852110209495077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9.6913523717739665</v>
      </c>
      <c r="H94" s="87" t="s">
        <v>211</v>
      </c>
      <c r="I94" s="144">
        <f>FV(H89,D93,0,-(H88/(C93-D94)))*Exchange_Rate</f>
        <v>9.6913523717739665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49690672.49097684</v>
      </c>
      <c r="D97" s="213"/>
      <c r="E97" s="123">
        <f>PV(C94,D93,0,-F93)</f>
        <v>11.361537548633482</v>
      </c>
      <c r="F97" s="213"/>
      <c r="H97" s="123">
        <f>PV(C94,D93,0,-I93)</f>
        <v>11.361537548633482</v>
      </c>
      <c r="I97" s="123">
        <f>PV(C93,D93,0,-I93)</f>
        <v>15.899338430129276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49690672.49097684</v>
      </c>
      <c r="D100" s="109">
        <f>MIN(F100*(1-C94),E100)</f>
        <v>9.6573069163384595</v>
      </c>
      <c r="E100" s="109">
        <f>MAX(E97-H98+E99,0)</f>
        <v>11.361537548633482</v>
      </c>
      <c r="F100" s="109">
        <f>(E100+H100)/2</f>
        <v>11.361537548633482</v>
      </c>
      <c r="H100" s="109">
        <f>MAX(C100*Data!$C$4/Common_Shares,0)</f>
        <v>11.361537548633482</v>
      </c>
      <c r="I100" s="109">
        <f>MAX(I97-H98+H99,0)</f>
        <v>15.899338430129276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21073319.369008597</v>
      </c>
      <c r="D103" s="109">
        <f>MIN(F103*(1-C94),E103)</f>
        <v>4.0955676929003317</v>
      </c>
      <c r="E103" s="123">
        <f>PV(C94,D93,0,-F94)</f>
        <v>4.8183149328239194</v>
      </c>
      <c r="F103" s="109">
        <f>(E103+H103)/2</f>
        <v>4.8183149328239194</v>
      </c>
      <c r="H103" s="123">
        <f>PV(C94,D93,0,-I94)</f>
        <v>4.8183149328239194</v>
      </c>
      <c r="I103" s="109">
        <f>PV(C93,D93,0,-I94)</f>
        <v>6.7427510979028709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35381995.92999272</v>
      </c>
      <c r="D106" s="109">
        <f>(D100+D103)/2</f>
        <v>6.8764373046193956</v>
      </c>
      <c r="E106" s="123">
        <f>(E100+E103)/2</f>
        <v>8.0899262407287011</v>
      </c>
      <c r="F106" s="109">
        <f>(F100+F103)/2</f>
        <v>8.0899262407287011</v>
      </c>
      <c r="H106" s="123">
        <f>(H100+H103)/2</f>
        <v>8.0899262407287011</v>
      </c>
      <c r="I106" s="123">
        <f>(I100+I103)/2</f>
        <v>11.321044764016074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