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F1426314-9662-4554-A230-263F550D4F5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<sst xmlns="http://schemas.openxmlformats.org/spreadsheetml/2006/main" count="189" uniqueCount="165">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</sst>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9" borderId="0" xfId="0" applyFont="1" applyFill="1" applyAlignment="1">
      <alignment horizontal="right"/>
    </xf>
    <xf numFmtId="0" fontId="15" fillId="9" borderId="0" xfId="0" applyFont="1" applyFill="1" applyAlignment="1">
      <alignment horizontal="center"/>
    </xf>
    <xf numFmtId="0" fontId="16" fillId="9" borderId="0" xfId="0" applyFont="1" applyFill="1"/>
    <xf numFmtId="0" fontId="15" fillId="9" borderId="0" xfId="0" applyFont="1" applyFill="1"/>
    <xf numFmtId="10" fontId="15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="114" zoomScaleNormal="100" workbookViewId="0">
      <selection activeCell="C6" sqref="C6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3" t="s">
        <v>1</v>
      </c>
      <c r="D2" s="23" t="s">
        <v>71</v>
      </c>
      <c r="E2" s="23" t="s">
        <v>2</v>
      </c>
      <c r="F2" s="24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5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21">
        <f>MAX(7.5%,C4)</f>
        <v>7.4999999999999997E-2</v>
      </c>
      <c r="D6" s="21">
        <f>MAX(D4,C6*1.15)</f>
        <v>8.6249999999999993E-2</v>
      </c>
      <c r="E6" s="21">
        <f>(C6+D6)/2</f>
        <v>8.0625000000000002E-2</v>
      </c>
      <c r="F6" s="21"/>
    </row>
    <row r="8" spans="1:6" ht="15">
      <c r="A8" s="3"/>
      <c r="B8" s="2" t="s">
        <v>72</v>
      </c>
      <c r="C8" s="13">
        <v>0.15</v>
      </c>
    </row>
    <row r="10" spans="1:6">
      <c r="B10" s="8" t="s">
        <v>88</v>
      </c>
      <c r="C10" s="26" t="s">
        <v>89</v>
      </c>
      <c r="E10" s="27"/>
    </row>
    <row r="11" spans="1:6">
      <c r="E11" s="27"/>
    </row>
    <row r="12" spans="1:6">
      <c r="B12" s="8" t="s">
        <v>152</v>
      </c>
      <c r="C12" s="26" t="s">
        <v>149</v>
      </c>
      <c r="E12" s="27"/>
    </row>
    <row r="13" spans="1:6">
      <c r="B13" s="4" t="s">
        <v>150</v>
      </c>
      <c r="C13" s="26" t="s">
        <v>70</v>
      </c>
    </row>
    <row r="14" spans="1:6">
      <c r="B14" s="4" t="s">
        <v>158</v>
      </c>
      <c r="C14" s="26" t="s">
        <v>157</v>
      </c>
    </row>
    <row r="15" spans="1:6">
      <c r="B15" s="4" t="s">
        <v>153</v>
      </c>
      <c r="C15" s="26" t="s">
        <v>157</v>
      </c>
    </row>
    <row r="16" spans="1:6">
      <c r="C16" s="55"/>
    </row>
    <row r="17" spans="1:6">
      <c r="B17" s="8" t="s">
        <v>156</v>
      </c>
      <c r="C17" s="26" t="s">
        <v>155</v>
      </c>
    </row>
    <row r="18" spans="1:6">
      <c r="B18" s="4" t="s">
        <v>154</v>
      </c>
      <c r="C18" s="26" t="s">
        <v>65</v>
      </c>
    </row>
    <row r="19" spans="1:6">
      <c r="B19" s="4" t="s">
        <v>160</v>
      </c>
      <c r="C19" s="26" t="s">
        <v>159</v>
      </c>
    </row>
    <row r="20" spans="1:6">
      <c r="B20" s="4" t="s">
        <v>68</v>
      </c>
      <c r="C20" s="26" t="s">
        <v>66</v>
      </c>
    </row>
    <row r="21" spans="1:6">
      <c r="B21" s="4" t="s">
        <v>69</v>
      </c>
      <c r="C21" s="26" t="s">
        <v>67</v>
      </c>
    </row>
    <row r="23" spans="1:6" ht="15">
      <c r="A23" s="3"/>
      <c r="B23" s="2" t="s">
        <v>112</v>
      </c>
      <c r="C23" s="23"/>
      <c r="D23" s="23"/>
      <c r="E23" s="23"/>
      <c r="F23" s="23"/>
    </row>
    <row r="24" spans="1:6">
      <c r="B24" s="6" t="s">
        <v>84</v>
      </c>
      <c r="C24" s="26" t="s">
        <v>85</v>
      </c>
    </row>
    <row r="26" spans="1:6">
      <c r="B26" s="6" t="s">
        <v>87</v>
      </c>
      <c r="C26" s="26" t="s">
        <v>86</v>
      </c>
    </row>
    <row r="27" spans="1:6">
      <c r="B27" s="6" t="s">
        <v>96</v>
      </c>
      <c r="C27" s="26" t="s">
        <v>97</v>
      </c>
    </row>
    <row r="28" spans="1:6">
      <c r="B28" s="8" t="s">
        <v>95</v>
      </c>
      <c r="C28" s="26" t="s">
        <v>94</v>
      </c>
    </row>
    <row r="30" spans="1:6">
      <c r="B30" s="8" t="s">
        <v>99</v>
      </c>
      <c r="C30" s="26" t="s">
        <v>98</v>
      </c>
    </row>
    <row r="31" spans="1:6">
      <c r="B31" s="8" t="s">
        <v>101</v>
      </c>
      <c r="C31" s="26" t="s">
        <v>100</v>
      </c>
    </row>
    <row r="33" spans="2:3">
      <c r="B33" s="8" t="s">
        <v>102</v>
      </c>
      <c r="C33" s="26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B24" sqref="B24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3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3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3"/>
      <c r="D11" s="23"/>
      <c r="E11" s="23"/>
      <c r="F11" s="54"/>
    </row>
    <row r="12" spans="1:6">
      <c r="A12" s="8"/>
      <c r="B12" s="4" t="s">
        <v>90</v>
      </c>
      <c r="C12" s="26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6" t="s">
        <v>92</v>
      </c>
      <c r="E14" s="8"/>
      <c r="F14" s="8"/>
    </row>
    <row r="15" spans="1:6">
      <c r="A15" s="8"/>
      <c r="B15" s="6" t="s">
        <v>56</v>
      </c>
      <c r="C15" s="28" t="s">
        <v>55</v>
      </c>
      <c r="E15" s="8"/>
      <c r="F15" s="8"/>
    </row>
    <row r="16" spans="1:6">
      <c r="A16" s="8"/>
      <c r="B16" s="6" t="s">
        <v>57</v>
      </c>
      <c r="C16" s="29" t="s">
        <v>60</v>
      </c>
      <c r="E16" s="8"/>
      <c r="F16" s="8"/>
    </row>
    <row r="17" spans="1:3">
      <c r="B17" s="6" t="s">
        <v>58</v>
      </c>
      <c r="C17" s="29" t="s">
        <v>59</v>
      </c>
    </row>
    <row r="19" spans="1:3" ht="15">
      <c r="A19" s="3"/>
      <c r="B19" s="2" t="s">
        <v>121</v>
      </c>
    </row>
    <row r="20" spans="1:3">
      <c r="B20" s="53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3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3" t="s">
        <v>132</v>
      </c>
      <c r="C35" s="16" t="s">
        <v>138</v>
      </c>
    </row>
    <row r="36" spans="1:6">
      <c r="B36" s="53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6" t="s">
        <v>53</v>
      </c>
      <c r="C41" s="10"/>
      <c r="D41" s="9"/>
      <c r="E41" t="s">
        <v>113</v>
      </c>
    </row>
    <row r="42" spans="1:6">
      <c r="A42" s="4"/>
      <c r="B42" s="47" t="s">
        <v>52</v>
      </c>
      <c r="C42" s="35" t="s">
        <v>51</v>
      </c>
      <c r="D42" s="35" t="s">
        <v>51</v>
      </c>
      <c r="E42" s="30">
        <f t="shared" ref="E42:F45" si="0">IF(LEFT(C42,1)="H",1,IF(LEFT(C42,1)="C",-1,0))</f>
        <v>-1</v>
      </c>
      <c r="F42" s="30">
        <f t="shared" si="0"/>
        <v>-1</v>
      </c>
    </row>
    <row r="43" spans="1:6">
      <c r="A43" s="4"/>
      <c r="B43" s="47" t="s">
        <v>50</v>
      </c>
      <c r="C43" s="36" t="s">
        <v>48</v>
      </c>
      <c r="D43" s="36" t="s">
        <v>49</v>
      </c>
      <c r="E43" s="30">
        <f t="shared" si="0"/>
        <v>1</v>
      </c>
      <c r="F43" s="30">
        <f t="shared" si="0"/>
        <v>-1</v>
      </c>
    </row>
    <row r="44" spans="1:6">
      <c r="A44" s="4"/>
      <c r="B44" s="47" t="s">
        <v>47</v>
      </c>
      <c r="C44" s="37" t="s">
        <v>46</v>
      </c>
      <c r="D44" s="37" t="s">
        <v>46</v>
      </c>
      <c r="E44" s="30">
        <f t="shared" si="0"/>
        <v>-1</v>
      </c>
      <c r="F44" s="30">
        <f t="shared" si="0"/>
        <v>-1</v>
      </c>
    </row>
    <row r="45" spans="1:6">
      <c r="A45" s="4"/>
      <c r="B45" s="48" t="s">
        <v>45</v>
      </c>
      <c r="C45" s="38" t="s">
        <v>14</v>
      </c>
      <c r="D45" s="38" t="s">
        <v>44</v>
      </c>
      <c r="E45" s="30">
        <f t="shared" si="0"/>
        <v>0</v>
      </c>
      <c r="F45" s="30">
        <f t="shared" si="0"/>
        <v>-1</v>
      </c>
    </row>
    <row r="46" spans="1:6">
      <c r="A46" s="4"/>
      <c r="B46" s="49" t="s">
        <v>43</v>
      </c>
      <c r="C46" s="39" t="str">
        <f>IF(SUM(E42:E45)&gt;=3, "Hot", IF(SUM(E42:E45)&lt;=-3,"Cold", "Mixed"))</f>
        <v>Mixed</v>
      </c>
      <c r="D46" s="39" t="str">
        <f>IF(SUM(F42:F45)&gt;=3, "Hot", IF(SUM(F42:F45)&lt;=-3,"Cold", "Mixed"))</f>
        <v>Cold</v>
      </c>
      <c r="E46" s="30">
        <f>IF(LEFT(C46,1)="H",2,IF(LEFT(C46,1)="C",-1,0))</f>
        <v>0</v>
      </c>
      <c r="F46" s="30">
        <f>IF(LEFT(D46,1)="H",2,IF(LEFT(D46,1)="C",-1,0))</f>
        <v>-1</v>
      </c>
    </row>
    <row r="47" spans="1:6">
      <c r="A47" s="4"/>
      <c r="B47" s="47" t="s">
        <v>42</v>
      </c>
      <c r="C47" s="35" t="s">
        <v>41</v>
      </c>
      <c r="D47" s="35" t="s">
        <v>41</v>
      </c>
      <c r="E47" s="30">
        <f t="shared" ref="E47:F50" si="1">IF(LEFT(C47,1)="H",1,IF(LEFT(C47,1)="C",-1,0))</f>
        <v>-1</v>
      </c>
      <c r="F47" s="30">
        <f t="shared" si="1"/>
        <v>-1</v>
      </c>
    </row>
    <row r="48" spans="1:6">
      <c r="A48" s="4"/>
      <c r="B48" s="47" t="s">
        <v>40</v>
      </c>
      <c r="C48" s="35" t="s">
        <v>39</v>
      </c>
      <c r="D48" s="35" t="s">
        <v>39</v>
      </c>
      <c r="E48" s="30">
        <f t="shared" si="1"/>
        <v>-1</v>
      </c>
      <c r="F48" s="30">
        <f t="shared" si="1"/>
        <v>-1</v>
      </c>
    </row>
    <row r="49" spans="1:6">
      <c r="A49" s="4"/>
      <c r="B49" s="47" t="s">
        <v>38</v>
      </c>
      <c r="C49" s="38" t="s">
        <v>14</v>
      </c>
      <c r="D49" s="38" t="s">
        <v>37</v>
      </c>
      <c r="E49" s="30">
        <f t="shared" si="1"/>
        <v>0</v>
      </c>
      <c r="F49" s="30">
        <f t="shared" si="1"/>
        <v>-1</v>
      </c>
    </row>
    <row r="50" spans="1:6">
      <c r="A50" s="4"/>
      <c r="B50" s="47" t="s">
        <v>36</v>
      </c>
      <c r="C50" s="38" t="s">
        <v>35</v>
      </c>
      <c r="D50" s="38" t="s">
        <v>35</v>
      </c>
      <c r="E50" s="30">
        <f t="shared" si="1"/>
        <v>-1</v>
      </c>
      <c r="F50" s="30">
        <f t="shared" si="1"/>
        <v>-1</v>
      </c>
    </row>
    <row r="51" spans="1:6">
      <c r="A51" s="4"/>
      <c r="B51" s="49" t="s">
        <v>34</v>
      </c>
      <c r="C51" s="40" t="str">
        <f>IF(SUM(E47:E50)&gt;=3, "Hot", IF(SUM(E47:E50)&lt;=-3,"Cold", "Mixed"))</f>
        <v>Cold</v>
      </c>
      <c r="D51" s="40" t="str">
        <f>IF(SUM(F47:F50)&gt;=3, "Hot", IF(SUM(F47:F50)&lt;=-3,"Cold", "Mixed"))</f>
        <v>Cold</v>
      </c>
      <c r="E51" s="30">
        <f>IF(LEFT(C51,1)="H",2,IF(LEFT(C51,1)="C",-1,0))</f>
        <v>-1</v>
      </c>
      <c r="F51" s="30">
        <f>IF(LEFT(D51,1)="H",2,IF(LEFT(D51,1)="C",-1,0))</f>
        <v>-1</v>
      </c>
    </row>
    <row r="52" spans="1:6" ht="27.75">
      <c r="A52" s="4"/>
      <c r="B52" s="47" t="s">
        <v>33</v>
      </c>
      <c r="C52" s="35" t="s">
        <v>31</v>
      </c>
      <c r="D52" s="35" t="s">
        <v>32</v>
      </c>
      <c r="E52" s="30">
        <f t="shared" ref="E52:F55" si="2">IF(LEFT(C52,1)="H",1,IF(LEFT(C52,1)="C",-1,0))</f>
        <v>1</v>
      </c>
      <c r="F52" s="30">
        <f t="shared" si="2"/>
        <v>-1</v>
      </c>
    </row>
    <row r="53" spans="1:6">
      <c r="A53" s="4"/>
      <c r="B53" s="47" t="s">
        <v>30</v>
      </c>
      <c r="C53" s="35" t="s">
        <v>14</v>
      </c>
      <c r="D53" s="35" t="s">
        <v>29</v>
      </c>
      <c r="E53" s="30">
        <f t="shared" si="2"/>
        <v>0</v>
      </c>
      <c r="F53" s="30">
        <f t="shared" si="2"/>
        <v>-1</v>
      </c>
    </row>
    <row r="54" spans="1:6">
      <c r="A54" s="4"/>
      <c r="B54" s="47" t="s">
        <v>28</v>
      </c>
      <c r="C54" s="35" t="s">
        <v>14</v>
      </c>
      <c r="D54" s="35" t="s">
        <v>27</v>
      </c>
      <c r="E54" s="30">
        <f t="shared" si="2"/>
        <v>0</v>
      </c>
      <c r="F54" s="30">
        <f t="shared" si="2"/>
        <v>-1</v>
      </c>
    </row>
    <row r="55" spans="1:6">
      <c r="A55" s="4"/>
      <c r="B55" s="47" t="s">
        <v>26</v>
      </c>
      <c r="C55" s="35" t="s">
        <v>14</v>
      </c>
      <c r="D55" s="35" t="s">
        <v>25</v>
      </c>
      <c r="E55" s="30">
        <f t="shared" si="2"/>
        <v>0</v>
      </c>
      <c r="F55" s="30">
        <f t="shared" si="2"/>
        <v>-1</v>
      </c>
    </row>
    <row r="56" spans="1:6">
      <c r="A56" s="4"/>
      <c r="B56" s="49" t="s">
        <v>24</v>
      </c>
      <c r="C56" s="40" t="str">
        <f>IF(SUM(E52:E55)&gt;=3, "Hot", IF(SUM(E52:E55)&lt;=-3,"Cold", "Mixed"))</f>
        <v>Mixed</v>
      </c>
      <c r="D56" s="40" t="str">
        <f>IF(SUM(F52:F55)&gt;=3, "Hot", IF(SUM(F52:F55)&lt;=-3,"Cold", "Mixed"))</f>
        <v>Cold</v>
      </c>
      <c r="E56" s="30">
        <f>IF(LEFT(C56,1)="H",2,IF(LEFT(C56,1)="C",-1,0))</f>
        <v>0</v>
      </c>
      <c r="F56" s="30">
        <f>IF(LEFT(D56,1)="H",2,IF(LEFT(D56,1)="C",-1,0))</f>
        <v>-1</v>
      </c>
    </row>
    <row r="57" spans="1:6" ht="27.75">
      <c r="A57" s="4"/>
      <c r="B57" s="47" t="s">
        <v>23</v>
      </c>
      <c r="C57" s="35" t="s">
        <v>21</v>
      </c>
      <c r="D57" s="35" t="s">
        <v>22</v>
      </c>
      <c r="E57" s="30">
        <f t="shared" ref="E57:F60" si="3">IF(LEFT(C57,1)="H",1,IF(LEFT(C57,1)="C",-1,0))</f>
        <v>0</v>
      </c>
      <c r="F57" s="30">
        <f t="shared" si="3"/>
        <v>-1</v>
      </c>
    </row>
    <row r="58" spans="1:6" ht="27.75">
      <c r="A58" s="4"/>
      <c r="B58" s="47" t="s">
        <v>20</v>
      </c>
      <c r="C58" s="35" t="s">
        <v>14</v>
      </c>
      <c r="D58" s="35" t="s">
        <v>19</v>
      </c>
      <c r="E58" s="30">
        <f t="shared" si="3"/>
        <v>0</v>
      </c>
      <c r="F58" s="30">
        <f t="shared" si="3"/>
        <v>-1</v>
      </c>
    </row>
    <row r="59" spans="1:6">
      <c r="A59" s="4"/>
      <c r="B59" s="47" t="s">
        <v>18</v>
      </c>
      <c r="C59" s="35" t="s">
        <v>17</v>
      </c>
      <c r="D59" s="35" t="s">
        <v>14</v>
      </c>
      <c r="E59" s="30">
        <f t="shared" si="3"/>
        <v>1</v>
      </c>
      <c r="F59" s="30">
        <f t="shared" si="3"/>
        <v>0</v>
      </c>
    </row>
    <row r="60" spans="1:6" ht="27.75">
      <c r="A60" s="4"/>
      <c r="B60" s="47" t="s">
        <v>16</v>
      </c>
      <c r="C60" s="35" t="s">
        <v>14</v>
      </c>
      <c r="D60" s="35" t="s">
        <v>15</v>
      </c>
      <c r="E60" s="30">
        <f t="shared" si="3"/>
        <v>0</v>
      </c>
      <c r="F60" s="30">
        <f t="shared" si="3"/>
        <v>-1</v>
      </c>
    </row>
    <row r="61" spans="1:6">
      <c r="A61" s="4"/>
      <c r="B61" s="49" t="s">
        <v>13</v>
      </c>
      <c r="C61" s="40" t="str">
        <f>IF(SUM(E57:E60)&gt;=3, "Hot", IF(SUM(E57:E60)&lt;=-3,"Cold", "Mixed"))</f>
        <v>Mixed</v>
      </c>
      <c r="D61" s="40" t="str">
        <f>IF(SUM(F57:F60)&gt;=3, "Hot", IF(SUM(F57:F60)&lt;=-3,"Cold", "Mixed"))</f>
        <v>Cold</v>
      </c>
      <c r="E61" s="30">
        <f>IF(LEFT(C61,1)="H",2,IF(LEFT(C61,1)="C",-1,0))</f>
        <v>0</v>
      </c>
      <c r="F61" s="30">
        <f>IF(LEFT(D61,1)="H",2,IF(LEFT(D61,1)="C",-1,0))</f>
        <v>-1</v>
      </c>
    </row>
    <row r="62" spans="1:6" ht="27.75">
      <c r="A62" s="4"/>
      <c r="B62" s="50" t="s">
        <v>12</v>
      </c>
      <c r="C62" s="41" t="str">
        <f>IF(OR(E62=4,E62=-4),"In extreme",IF(E62=0,"In equilibrium",IF(OR(E62&gt;0),"Relatively optimistic","Relatively pessimistic")))</f>
        <v>Relatively pessimistic</v>
      </c>
      <c r="D62" s="41" t="str">
        <f>IF(OR(F62=4,F62=-4),"In extreme",IF(F62=0,"In equilibrium",IF(OR(F62&gt;0),"Relatively optimistic","Relatively pessimistic")))</f>
        <v>In extreme</v>
      </c>
      <c r="E62" s="31">
        <f>SUM(E46,E51,E56,E61)</f>
        <v>-1</v>
      </c>
      <c r="F62" s="31">
        <f>SUM(F46,F51,F56,F61)</f>
        <v>-4</v>
      </c>
    </row>
    <row r="63" spans="1:6">
      <c r="A63" s="4"/>
      <c r="B63" s="42"/>
      <c r="C63" s="42"/>
      <c r="D63" s="42"/>
      <c r="E63" s="32"/>
      <c r="F63" s="32"/>
    </row>
    <row r="64" spans="1:6">
      <c r="A64" s="4"/>
      <c r="B64" s="51" t="s">
        <v>11</v>
      </c>
      <c r="C64" s="43" t="s">
        <v>0</v>
      </c>
      <c r="D64" s="43" t="s">
        <v>1</v>
      </c>
      <c r="E64" s="33"/>
      <c r="F64" s="33"/>
    </row>
    <row r="65" spans="1:6">
      <c r="A65" s="4"/>
      <c r="B65" s="48" t="s">
        <v>10</v>
      </c>
      <c r="C65" s="38" t="s">
        <v>8</v>
      </c>
      <c r="D65" s="38" t="s">
        <v>9</v>
      </c>
      <c r="E65" s="33">
        <f t="shared" ref="E65:F69" si="4">IF(LEFT(C65,1)="H",2,IF(LEFT(C65,1)="C",0,1))</f>
        <v>2</v>
      </c>
      <c r="F65" s="33">
        <f t="shared" si="4"/>
        <v>0</v>
      </c>
    </row>
    <row r="66" spans="1:6">
      <c r="B66" s="48" t="s">
        <v>7</v>
      </c>
      <c r="C66" s="44" t="e">
        <f>IF(Macro!#REF!&gt;=3%, "Hot - High", IF(Macro!#REF!&lt;=1.5%, "Cold - Low", "Mixed - Dormant"))</f>
        <v>#REF!</v>
      </c>
      <c r="D66" s="44" t="e">
        <f>IF(Macro!#REF!&gt;=3%, "Hot - High", IF(Macro!#REF!&lt;=1.5%, "Cold - Low", "Mixed - Dormant"))</f>
        <v>#REF!</v>
      </c>
      <c r="E66" s="33" t="e">
        <f t="shared" si="4"/>
        <v>#REF!</v>
      </c>
      <c r="F66" s="33" t="e">
        <f t="shared" si="4"/>
        <v>#REF!</v>
      </c>
    </row>
    <row r="67" spans="1:6">
      <c r="B67" s="48" t="s">
        <v>6</v>
      </c>
      <c r="C67" s="44" t="str">
        <f>C43</f>
        <v>Hot - Positive</v>
      </c>
      <c r="D67" s="44" t="str">
        <f>D43</f>
        <v>Cold - Negative</v>
      </c>
      <c r="E67" s="33">
        <f t="shared" si="4"/>
        <v>2</v>
      </c>
      <c r="F67" s="33">
        <f t="shared" si="4"/>
        <v>0</v>
      </c>
    </row>
    <row r="68" spans="1:6">
      <c r="B68" s="48" t="s">
        <v>5</v>
      </c>
      <c r="C68" s="44" t="str">
        <f>C49</f>
        <v>Mixed</v>
      </c>
      <c r="D68" s="44" t="str">
        <f>D49</f>
        <v>Cold - High</v>
      </c>
      <c r="E68" s="33">
        <f t="shared" si="4"/>
        <v>1</v>
      </c>
      <c r="F68" s="33">
        <f t="shared" si="4"/>
        <v>0</v>
      </c>
    </row>
    <row r="69" spans="1:6">
      <c r="B69" s="48" t="s">
        <v>4</v>
      </c>
      <c r="C69" s="44" t="str">
        <f>C50</f>
        <v>Cold - Wide</v>
      </c>
      <c r="D69" s="44" t="str">
        <f>D50</f>
        <v>Cold - Wide</v>
      </c>
      <c r="E69" s="33">
        <f t="shared" si="4"/>
        <v>0</v>
      </c>
      <c r="F69" s="33">
        <f t="shared" si="4"/>
        <v>0</v>
      </c>
    </row>
    <row r="70" spans="1:6">
      <c r="B70" s="52" t="s">
        <v>3</v>
      </c>
      <c r="C70" s="45" t="e">
        <f>Macro!#REF!*(1+E70)</f>
        <v>#REF!</v>
      </c>
      <c r="D70" s="45" t="e">
        <f>Macro!#REF!*(1+F70)</f>
        <v>#REF!</v>
      </c>
      <c r="E70" s="34" t="e">
        <f>SUM(E65:E69)/10</f>
        <v>#REF!</v>
      </c>
      <c r="F70" s="34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workbookViewId="0">
      <selection activeCell="B29" sqref="B2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6" t="s">
        <v>163</v>
      </c>
      <c r="C8" s="16" t="s">
        <v>164</v>
      </c>
    </row>
    <row r="9" spans="2:3">
      <c r="B9" s="56" t="s">
        <v>162</v>
      </c>
      <c r="C9" s="16" t="s">
        <v>161</v>
      </c>
    </row>
    <row r="11" spans="2:3">
      <c r="B11" s="22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2024-12-13T06:09:07Z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