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AFBC20-77BD-4F31-B24F-8BCEE2FF64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E95" i="4" l="1"/>
  <c r="F95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<sst xmlns="http://schemas.openxmlformats.org/spreadsheetml/2006/main" count="391" uniqueCount="270">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</sst>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2.2130013831258646E-2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36.15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158105.16867629997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33.198437264011197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1.3831258644536654E-2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9.6612028977007256</v>
      </c>
      <c r="D29" s="129">
        <f>G29*(1+G20)</f>
        <v>18.291615480371249</v>
      </c>
      <c r="E29" s="87"/>
      <c r="F29" s="131">
        <f>IF(Fin_Analysis!C108="Profit",Fin_Analysis!F100,IF(Fin_Analysis!C108="Dividend",Fin_Analysis!F103,Fin_Analysis!F106))</f>
        <v>11.366121056118502</v>
      </c>
      <c r="G29" s="274">
        <f>IF(Fin_Analysis!C108="Profit",Fin_Analysis!I100,IF(Fin_Analysis!C108="Dividend",Fin_Analysis!I103,Fin_Analysis!I106))</f>
        <v>15.905752591627174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3.0121899776410593E-2</v>
      </c>
      <c r="D87" s="209"/>
      <c r="E87" s="262">
        <f>E86*Exchange_Rate/Dashboard!G3</f>
        <v>3.0121899776410593E-2</v>
      </c>
      <c r="F87" s="209"/>
      <c r="H87" s="262">
        <f>H86*Exchange_Rate/Dashboard!G3</f>
        <v>3.0121899776410593E-2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2.2130013831258646E-2</v>
      </c>
      <c r="D89" s="209"/>
      <c r="E89" s="261">
        <f>E88*Exchange_Rate/Dashboard!G3</f>
        <v>1.3831258644536654E-2</v>
      </c>
      <c r="F89" s="209"/>
      <c r="H89" s="261">
        <f>H88*Exchange_Rate/Dashboard!G3</f>
        <v>1.3831258644536654E-2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22.861329280219032</v>
      </c>
      <c r="H93" s="87" t="s">
        <v>210</v>
      </c>
      <c r="I93" s="144">
        <f>FV(H87,D93,0,-(H86/(C93-D94)))*Exchange_Rate</f>
        <v>22.861329280219032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9.6931762315209014</v>
      </c>
      <c r="H94" s="87" t="s">
        <v>211</v>
      </c>
      <c r="I94" s="144">
        <f>FV(H89,D93,0,-(H88/(C93-D94)))*Exchange_Rate</f>
        <v>9.6931762315209014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49710718.859553553</v>
      </c>
      <c r="D97" s="213"/>
      <c r="E97" s="123">
        <f>PV(C94,D93,0,-F93)</f>
        <v>11.366121056118502</v>
      </c>
      <c r="F97" s="213"/>
      <c r="H97" s="123">
        <f>PV(C94,D93,0,-I93)</f>
        <v>11.366121056118502</v>
      </c>
      <c r="I97" s="123">
        <f>PV(C93,D93,0,-I93)</f>
        <v>15.905752591627174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49710718.859553553</v>
      </c>
      <c r="D100" s="109">
        <f>MIN(F100*(1-C94),E100)</f>
        <v>9.6612028977007256</v>
      </c>
      <c r="E100" s="109">
        <f>MAX(E97+H98+E99,0)</f>
        <v>11.366121056118502</v>
      </c>
      <c r="F100" s="109">
        <f>(E100+H100)/2</f>
        <v>11.366121056118502</v>
      </c>
      <c r="H100" s="109">
        <f>MAX(C100*Data!$C$4/Common_Shares,0)</f>
        <v>11.366121056118502</v>
      </c>
      <c r="I100" s="109">
        <f>MAX(I97+H98+H99,0)</f>
        <v>15.905752591627174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21077285.252969582</v>
      </c>
      <c r="D103" s="109">
        <f>MIN(F103*(1-C94),E103)</f>
        <v>4.0963384564397609</v>
      </c>
      <c r="E103" s="123">
        <f>PV(C94,D93,0,-F94)</f>
        <v>4.8192217134585427</v>
      </c>
      <c r="F103" s="109">
        <f>(E103+H103)/2</f>
        <v>4.8192217134585427</v>
      </c>
      <c r="H103" s="123">
        <f>PV(C94,D93,0,-I94)</f>
        <v>4.8192217134585427</v>
      </c>
      <c r="I103" s="109">
        <f>PV(C93,D93,0,-I94)</f>
        <v>6.7440200469452032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35394002.056261569</v>
      </c>
      <c r="D106" s="109">
        <f>(D100+D103)/2</f>
        <v>6.8787706770702428</v>
      </c>
      <c r="E106" s="123">
        <f>(E100+E103)/2</f>
        <v>8.0926713847885221</v>
      </c>
      <c r="F106" s="109">
        <f>(F100+F103)/2</f>
        <v>8.0926713847885221</v>
      </c>
      <c r="H106" s="123">
        <f>(H100+H103)/2</f>
        <v>8.0926713847885221</v>
      </c>
      <c r="I106" s="123">
        <f>(I100+I103)/2</f>
        <v>11.324886319286188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