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FB8B7A9-2872-446E-ABF8-5441923E66F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M52" i="2"/>
  <c r="F95" i="4" l="1"/>
  <c r="F97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<sst xmlns="http://schemas.openxmlformats.org/spreadsheetml/2006/main" count="392" uniqueCount="271">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</sst>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266</v>
      </c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0.14457831325301204</v>
      </c>
      <c r="D45" s="152">
        <f>IF(D44="","",D44*Exchange_Rate/Dashboard!$G$3)</f>
        <v>0.16867469879518074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0.41499999999999998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322.62804420999998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-2.3241515060179556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0.14457831325301204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0.8534284592129785</v>
      </c>
      <c r="E29" s="87"/>
      <c r="F29" s="131">
        <f>IF(Fin_Analysis!C108="Profit",Fin_Analysis!F100,IF(Fin_Analysis!C108="Dividend",Fin_Analysis!F103,Fin_Analysis!F106))</f>
        <v>0.2651534849549147</v>
      </c>
      <c r="G29" s="274">
        <f>IF(Fin_Analysis!C108="Profit",Fin_Analysis!I100,IF(Fin_Analysis!C108="Dividend",Fin_Analysis!I103,Fin_Analysis!I106))</f>
        <v>0.74211170366345958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2.4262362750763642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-0.43026454919599133</v>
      </c>
      <c r="D87" s="209"/>
      <c r="E87" s="262">
        <f>E86*Exchange_Rate/Dashboard!G3</f>
        <v>-0.43026454919599133</v>
      </c>
      <c r="F87" s="209"/>
      <c r="H87" s="262">
        <f>H86*Exchange_Rate/Dashboard!G3</f>
        <v>-0.43026454919599133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0.14457831325301204</v>
      </c>
      <c r="D89" s="209"/>
      <c r="E89" s="261">
        <f>E88*Exchange_Rate/Dashboard!G3</f>
        <v>0</v>
      </c>
      <c r="F89" s="209"/>
      <c r="H89" s="261">
        <f>H88*Exchange_Rate/Dashboard!G3</f>
        <v>0.14457831325301204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-0.19400708782833484</v>
      </c>
      <c r="H93" s="87" t="s">
        <v>210</v>
      </c>
      <c r="I93" s="144">
        <f>FV(H87,D93,0,-(H86/(C93-D94)))*Exchange_Rate</f>
        <v>-0.19400708782833484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2.1332734710189625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-74986.384363446821</v>
      </c>
      <c r="D97" s="213"/>
      <c r="E97" s="123">
        <f>PV(C94,D93,0,-F93)</f>
        <v>-9.6455810551220114E-2</v>
      </c>
      <c r="F97" s="213"/>
      <c r="H97" s="123">
        <f>PV(C94,D93,0,-I93)</f>
        <v>-9.6455810551220114E-2</v>
      </c>
      <c r="I97" s="123">
        <f>PV(C93,D93,0,-I93)</f>
        <v>-0.13498028492549724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-74986.384363446821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824539.27967681724</v>
      </c>
      <c r="D103" s="109">
        <f>MIN(F103*(1-C94),E103)</f>
        <v>0</v>
      </c>
      <c r="E103" s="123">
        <f>PV(C94,D93,0,-F94)</f>
        <v>0</v>
      </c>
      <c r="F103" s="109">
        <f>(E103+H103)/2</f>
        <v>0.5303069699098294</v>
      </c>
      <c r="H103" s="123">
        <f>PV(C94,D93,0,-I94)</f>
        <v>1.0606139398196588</v>
      </c>
      <c r="I103" s="109">
        <f>PV(C93,D93,0,-I94)</f>
        <v>1.4842234073269192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0.2651534849549147</v>
      </c>
      <c r="H106" s="123">
        <f>(H100+H103)/2</f>
        <v>0.5303069699098294</v>
      </c>
      <c r="I106" s="123">
        <f>(I100+I103)/2</f>
        <v>0.74211170366345958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