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D83614-C0F1-48B8-8C0D-49665ED6024B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<sst xmlns="http://schemas.openxmlformats.org/spreadsheetml/2006/main" count="250" uniqueCount="230">
  <si>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</si>
  <si>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</si>
  <si>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</si>
  <si>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</si>
  <si>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</si>
  <si>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</si>
  <si>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</si>
  <si>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</si>
  <si>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</si>
  <si>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</si>
  <si>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</si>
  <si>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</si>
  <si>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</si>
  <si>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</si>
  <si>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</si>
  <si>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</si>
  <si>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</si>
  <si>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</si>
  <si>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</si>
  <si>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</si>
  <si>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</si>
  <si>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</si>
  <si>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</si>
  <si>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</si>
  <si>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</si>
  <si>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</si>
  <si>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</si>
  <si>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</si>
  <si>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</si>
  <si>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</si>
  <si>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</si>
  <si>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</si>
  <si>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</si>
  <si>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</si>
  <si>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</si>
  <si>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</si>
  <si>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</si>
  <si>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</si>
  <si>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</si>
  <si>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</si>
  <si>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</si>
  <si>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</si>
  <si>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</si>
  <si>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</si>
  <si>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</si>
  <si>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</si>
  <si>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</si>
  <si>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</si>
  <si>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</si>
  <si>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</si>
  <si>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</si>
  <si>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</si>
  <si>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</si>
  <si>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</si>
  <si>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</si>
  <si>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</si>
  <si>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</si>
  <si>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</si>
  <si>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</si>
  <si>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</si>
  <si>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</si>
  <si>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</si>
  <si>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</si>
  <si>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</si>
  <si>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</si>
  <si>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</si>
  <si>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</si>
  <si>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</si>
  <si>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</si>
  <si>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</si>
  <si>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</si>
  <si>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</si>
  <si>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</si>
  <si>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</si>
  <si>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</si>
  <si>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</si>
  <si>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</si>
  <si>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</si>
  <si>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</si>
  <si>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</si>
  <si>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</si>
  <si>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</si>
  <si>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</si>
  <si>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</si>
  <si>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</si>
  <si>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</si>
  <si>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</si>
  <si>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</si>
  <si>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</si>
  <si>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</si>
  <si>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</si>
  <si>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</si>
  <si>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</si>
  <si>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</si>
  <si>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</si>
  <si>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</si>
  <si>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</si>
  <si>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</si>
  <si>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</si>
  <si>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</si>
  <si>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</si>
  <si>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</si>
  <si>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</si>
  <si>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</si>
  <si>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</si>
  <si>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</si>
  <si>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</si>
  <si>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</si>
  <si>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</si>
  <si>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</si>
  <si>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</si>
  <si>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</si>
  <si>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</si>
  <si>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</si>
  <si>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</si>
  <si>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</si>
  <si>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</si>
  <si>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</si>
  <si>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</si>
  <si>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</si>
  <si>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</si>
  <si>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</si>
  <si>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</si>
  <si>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</si>
  <si>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</si>
  <si>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</si>
  <si>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</si>
  <si>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</si>
  <si>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</si>
  <si>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</si>
  <si>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</si>
  <si>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</si>
  <si>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</si>
  <si>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</si>
  <si>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</si>
  <si>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</si>
  <si>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</si>
  <si>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</si>
  <si>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</si>
  <si>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</si>
  <si>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</si>
  <si>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</si>
  <si>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</si>
  <si>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</si>
  <si>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</si>
  <si>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</si>
  <si>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</si>
  <si>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</si>
  <si>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</si>
  <si>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</si>
  <si>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</si>
  <si>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</si>
  <si>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</si>
  <si>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</si>
  <si>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</si>
  <si>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</si>
  <si>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</si>
  <si>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</si>
  <si>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</si>
  <si>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</si>
  <si>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</si>
  <si>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</si>
  <si>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</si>
  <si>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</si>
  <si>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</si>
  <si>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</si>
  <si>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</si>
  <si>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</si>
  <si>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</si>
  <si>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</si>
  <si>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</si>
  <si>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</si>
  <si>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</si>
  <si>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</si>
  <si>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</si>
  <si>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</si>
  <si>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</si>
  <si>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</si>
  <si>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</si>
  <si>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</si>
  <si>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</si>
  <si>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</si>
  <si>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</si>
  <si>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</si>
  <si>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</si>
  <si>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</si>
  <si>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</si>
  <si>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</si>
  <si>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</si>
  <si>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</si>
  <si>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</si>
  <si>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</si>
  <si>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</si>
  <si>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</si>
  <si>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</si>
  <si>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</si>
  <si>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</si>
  <si>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</si>
  <si>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</si>
  <si>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</si>
  <si>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</si>
  <si>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</si>
  <si>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</si>
  <si>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</si>
  <si>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</si>
  <si>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</si>
  <si>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</si>
  <si>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</si>
  <si>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</si>
  <si>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</si>
  <si>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</si>
  <si>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</si>
  <si>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</si>
  <si>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</si>
  <si>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</si>
  <si>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</si>
  <si>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</si>
  <si>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</si>
  <si>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</si>
  <si>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</si>
  <si>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</si>
  <si>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</si>
  <si>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</si>
  <si>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</si>
  <si>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</si>
  <si>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</si>
  <si>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</si>
  <si>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CNY</t>
  </si>
  <si>
    <t>CN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</si>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</sst>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6.130000114440918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4852.3560911085933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229</v>
      </c>
      <c r="E7" s="94"/>
      <c r="F7" s="35" t="s">
        <v>6</v>
      </c>
      <c r="G7" s="172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4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1.0129492919487832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-8.2436549276201893E-2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4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2.7989881392528348E-2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88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4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640617.35270328517</v>
      </c>
      <c r="E6" s="56">
        <f>1-D6/D3</f>
        <v>0.8549596626933833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0.87773128561806024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3.9" x14ac:dyDescent="0.4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3.9" x14ac:dyDescent="0.4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4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4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4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3.9" x14ac:dyDescent="0.4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4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59393</v>
      </c>
      <c r="D53" s="29">
        <f>IF(E53=0, 0,E53/C53)</f>
        <v>1.0129492919487832</v>
      </c>
      <c r="E53" s="95">
        <f>MAX(C53,C53*Dashboard!G23)</f>
        <v>60162.097296714084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4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4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4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4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4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4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4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228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-5882521.9413287053</v>
      </c>
      <c r="D95" s="155">
        <f>C95*Data!$E$3/Common_Shares</f>
        <v>-7.4314125955475294</v>
      </c>
    </row>
    <row r="96" spans="1:8" ht="15" customHeight="1" x14ac:dyDescent="0.4">
      <c r="B96" s="28" t="s">
        <v>157</v>
      </c>
      <c r="C96" s="102">
        <f>E82*Exchange_Rate</f>
        <v>9336.2852070688878</v>
      </c>
      <c r="D96" s="155">
        <f>C96*Data!$E$3/Common_Shares</f>
        <v>1.1794565014025994E-2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760039.94785759959</v>
      </c>
      <c r="D97" s="156">
        <f>C97*Data!$E$3/Common_Shares</f>
        <v>0.96016138961523056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-5131818.2786781741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1997306.9333006174</v>
      </c>
      <c r="D101" s="155">
        <f>E87/(C92-F92)*Exchange_Rate</f>
        <v>2.5232055314615658</v>
      </c>
      <c r="E101" s="124">
        <f>D101*(1-25%)</f>
        <v>1.8924041485961745</v>
      </c>
      <c r="F101" s="124">
        <f>D101*1.25</f>
        <v>3.1540069143269571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