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664BF28-2239-4751-9F7C-DECB5A6732D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5" i="4" l="1"/>
  <c r="E95" i="4"/>
  <c r="F96" i="4"/>
  <c r="F97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<sst xmlns="http://schemas.openxmlformats.org/spreadsheetml/2006/main" count="391" uniqueCount="271">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</sst>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130481963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1405.HK</v>
      </c>
      <c r="D3" s="278"/>
      <c r="E3" s="87"/>
      <c r="F3" s="3" t="s">
        <v>1</v>
      </c>
      <c r="G3" s="132">
        <v>84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達勢股份</v>
      </c>
      <c r="D4" s="280"/>
      <c r="E4" s="87"/>
      <c r="F4" s="3" t="s">
        <v>2</v>
      </c>
      <c r="G4" s="283">
        <f>Inputs!C10</f>
        <v>130481963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10960.484892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1.0702606836954753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0.8448760372568398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1.7912194354438221E-2</v>
      </c>
      <c r="F24" s="140" t="s">
        <v>260</v>
      </c>
      <c r="G24" s="268">
        <f>G3/(Fin_Analysis!H86*G7)</f>
        <v>-104.02552478562805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-4.3026634739724949E-2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disagree</v>
      </c>
    </row>
    <row r="37" spans="1:3" ht="15.75" customHeight="1" x14ac:dyDescent="0.4">
      <c r="A37"/>
      <c r="B37" s="20" t="s">
        <v>239</v>
      </c>
      <c r="C37" s="245" t="str">
        <f>Inputs!C19</f>
        <v>Strongly 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-0.41630479499017231</v>
      </c>
      <c r="D56" s="153">
        <f t="shared" si="46"/>
        <v>-0.34164907260386312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95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160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-9.6130252845228418E-3</v>
      </c>
      <c r="D87" s="209"/>
      <c r="E87" s="262">
        <f>E86*Exchange_Rate/Dashboard!G3</f>
        <v>-9.6130252845228418E-3</v>
      </c>
      <c r="F87" s="209"/>
      <c r="H87" s="262">
        <f>H86*Exchange_Rate/Dashboard!G3</f>
        <v>-9.6130252845228418E-3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-12.717700582331245</v>
      </c>
      <c r="H93" s="87" t="s">
        <v>209</v>
      </c>
      <c r="I93" s="144">
        <f>FV(H87,D93,0,-(H86/(C93-D94)))*Exchange_Rate</f>
        <v>-12.717700582331245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-825030.25675484329</v>
      </c>
      <c r="D97" s="213"/>
      <c r="E97" s="123">
        <f>PV(C94,D93,0,-F93)</f>
        <v>-6.3229448560246082</v>
      </c>
      <c r="F97" s="213"/>
      <c r="H97" s="123">
        <f>PV(C94,D93,0,-I93)</f>
        <v>-6.3229448560246082</v>
      </c>
      <c r="I97" s="123">
        <f>PV(C93,D93,0,-I93)</f>
        <v>-8.6354453470918813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-825030.25675484329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