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wx12\PycharmProjects\Invest_Proc\financial_models\Opportunities\Monitor\"/>
    </mc:Choice>
  </mc:AlternateContent>
  <xr:revisionPtr revIDLastSave="0" documentId="8_{AFAF7909-FB06-4EF9-90D1-A6CC02E2B013}" xr6:coauthVersionLast="47" xr6:coauthVersionMax="47" xr10:uidLastSave="{00000000-0000-0000-0000-000000000000}"/>
  <bookViews>
    <workbookView xWindow="735" yWindow="735" windowWidth="16200" windowHeight="9308" xr2:uid="{00000000-000D-0000-FFFF-FFFF00000000}"/>
  </bookViews>
  <sheets>
    <sheet name="Macro" sheetId="2" r:id="rId1"/>
    <sheet name="Analysis" sheetId="4" r:id="rId2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<sst xmlns="http://schemas.openxmlformats.org/spreadsheetml/2006/main" count="96" uniqueCount="75">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</sst>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defaultColWidth="8.796875" defaultRowHeight="14.25" x14ac:dyDescent="0.45"/>
  <cols>
    <col min="1" max="1" width="2.46484375" customWidth="1"/>
    <col min="2" max="2" width="62.46484375" customWidth="1"/>
    <col min="3" max="3" width="10.46484375" hidden="1" customWidth="1"/>
    <col min="4" max="4" width="32.59765625" customWidth="1"/>
    <col min="5" max="5" width="10.46484375" hidden="1" customWidth="1"/>
    <col min="6" max="6" width="32.59765625" customWidth="1"/>
    <col min="7" max="7" width="10.46484375" hidden="1" customWidth="1"/>
    <col min="8" max="8" width="32.59765625" customWidth="1"/>
  </cols>
  <sheetData>
    <row r="2" spans="1:8" ht="15.4" x14ac:dyDescent="0.4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4" x14ac:dyDescent="0.4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4" x14ac:dyDescent="0.4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45">
      <c r="B6" t="s">
        <v>71</v>
      </c>
      <c r="D6" s="1">
        <v>4.2699999999999995E-2</v>
      </c>
      <c r="E6" s="2"/>
      <c r="F6" s="1">
        <v>2.8999999999999998E-2</v>
      </c>
      <c r="G6" s="2"/>
      <c r="H6" s="1">
        <v>3.8149999999999996E-2</v>
      </c>
    </row>
    <row r="7" spans="1:8" x14ac:dyDescent="0.45">
      <c r="B7" s="44" t="s">
        <v>69</v>
      </c>
      <c r="D7" s="46">
        <v>2.3300000000000001E-2</v>
      </c>
      <c r="E7" s="4"/>
      <c r="F7" s="46">
        <v>2.1000000000000001E-2</v>
      </c>
      <c r="G7" s="46"/>
      <c r="H7" s="46">
        <v>1.5679999999999999E-2</v>
      </c>
    </row>
    <row r="9" spans="1:8" ht="15.4" x14ac:dyDescent="0.45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45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45">
      <c r="B12" s="48" t="s">
        <v>64</v>
      </c>
      <c r="C12" s="39"/>
      <c r="D12" s="49" t="s">
        <v>63</v>
      </c>
      <c r="E12" s="39"/>
      <c r="F12" s="47"/>
    </row>
    <row r="13" spans="1:8" x14ac:dyDescent="0.45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45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796875" defaultRowHeight="14.25" x14ac:dyDescent="0.45"/>
  <cols>
    <col min="1" max="1" width="2.46484375" customWidth="1"/>
    <col min="2" max="2" width="62.46484375" customWidth="1"/>
    <col min="3" max="3" width="10.46484375" hidden="1" customWidth="1"/>
    <col min="4" max="4" width="32.59765625" customWidth="1"/>
    <col min="5" max="5" width="10.46484375" hidden="1" customWidth="1"/>
    <col min="6" max="6" width="32.59765625" customWidth="1"/>
  </cols>
  <sheetData>
    <row r="2" spans="1:6" ht="15.4" x14ac:dyDescent="0.4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45">
      <c r="B3" t="s">
        <v>61</v>
      </c>
      <c r="D3" s="45">
        <f>Macro!D6-Macro!D7</f>
        <v>1.9399999999999994E-2</v>
      </c>
      <c r="F3" s="45">
        <f>Macro!F6-Macro!F7</f>
        <v>7.9999999999999967E-3</v>
      </c>
    </row>
    <row r="4" spans="1:6" x14ac:dyDescent="0.45">
      <c r="B4" s="44" t="s">
        <v>60</v>
      </c>
      <c r="D4" s="43">
        <f>D37</f>
        <v>2.5630000000000003E-2</v>
      </c>
      <c r="E4" s="42"/>
      <c r="F4" s="41">
        <f>F37</f>
        <v>3.3600000000000005E-2</v>
      </c>
    </row>
    <row r="5" spans="1:6" x14ac:dyDescent="0.45">
      <c r="B5" s="40" t="s">
        <v>59</v>
      </c>
      <c r="C5" s="39">
        <f>IF(C29=4,1.2, IF(C29=-4,1.1,1))</f>
        <v>1.1000000000000001</v>
      </c>
      <c r="D5" s="14">
        <f>SUM(D3:D4)</f>
        <v>4.5030000000000001E-2</v>
      </c>
      <c r="E5" s="38">
        <f>IF(E29=4,1.2, IF(E29=-4,1.1,1))</f>
        <v>1</v>
      </c>
      <c r="F5" s="14">
        <f>SUM(F3:F4)</f>
        <v>4.1599999999999998E-2</v>
      </c>
    </row>
    <row r="7" spans="1:6" ht="15.4" x14ac:dyDescent="0.4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45">
      <c r="A8" s="11"/>
      <c r="B8" s="13" t="s">
        <v>57</v>
      </c>
      <c r="C8" s="29"/>
      <c r="D8" s="34"/>
      <c r="E8" s="29"/>
      <c r="F8" s="33"/>
    </row>
    <row r="9" spans="1:6" x14ac:dyDescent="0.4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4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4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4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4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4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4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4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4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4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4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4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4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4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4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4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4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4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4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4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4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45">
      <c r="A30" s="11"/>
    </row>
    <row r="31" spans="1:6" x14ac:dyDescent="0.4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4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4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4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4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4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45">
      <c r="B37" s="17" t="s">
        <v>7</v>
      </c>
      <c r="C37" s="16">
        <f>SUM(C32:C36)/10</f>
        <v>0.1</v>
      </c>
      <c r="D37" s="14">
        <f>Macro!D7*(1+C37)</f>
        <v>2.5630000000000003E-2</v>
      </c>
      <c r="E37" s="15">
        <f>SUM(E32:E36)/10</f>
        <v>0.6</v>
      </c>
      <c r="F37" s="14">
        <f>Macro!F7*(1+E37)</f>
        <v>3.3600000000000005E-2</v>
      </c>
    </row>
    <row r="39" spans="2:6" x14ac:dyDescent="0.45">
      <c r="B39" s="13" t="s">
        <v>6</v>
      </c>
    </row>
    <row r="40" spans="2:6" x14ac:dyDescent="0.4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2023-09-09T14:47:52Z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