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688EEDF5-D934-4909-AB9E-0E82595B4901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Macro" sheetId="2" r:id="rId1"/>
    <sheet name="Analysi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H3" i="2"/>
  <c r="H5" i="2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<sst xmlns="http://schemas.openxmlformats.org/spreadsheetml/2006/main" count="92" uniqueCount="73">
  <si>
    <t>China</t>
  </si>
  <si>
    <t>US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</si>
  <si>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</si>
  <si>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</si>
  <si>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</si>
  <si>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</si>
  <si>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</si>
  <si>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</si>
  <si>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</si>
  <si>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</si>
  <si>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</si>
  <si>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</si>
  <si>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</si>
  <si>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</si>
  <si>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</si>
  <si>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</si>
  <si>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</si>
  <si>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</si>
  <si>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</si>
  <si>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</si>
  <si>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</si>
  <si>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</si>
  <si>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</si>
  <si>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</si>
  <si>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</si>
  <si>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</si>
  <si>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</si>
  <si>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</si>
  <si>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</si>
  <si>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</si>
  <si>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</si>
  <si>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</si>
  <si>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</si>
  <si>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</si>
  <si>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</si>
  <si>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</si>
  <si>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</si>
  <si>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</si>
  <si>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</si>
  <si>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</si>
  <si>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</si>
  <si>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</si>
  <si>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</si>
  <si>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</si>
  <si>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</si>
  <si>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</si>
  <si>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</si>
  <si>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</si>
  <si>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</si>
  <si>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</si>
  <si>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</si>
  <si>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</si>
  <si>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</si>
  <si>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</si>
  <si>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</si>
  <si>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</si>
  <si>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</si>
  <si>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</si>
  <si>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</si>
  <si>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</si>
  <si>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</si>
  <si>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</si>
  <si>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</si>
  <si>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</si>
  <si>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</si>
  <si>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</si>
  <si>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</si>
  <si>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</si>
  <si>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</si>
  <si>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</si>
  <si>
    <t>Economic Drivers:</t>
  </si>
  <si>
    <t>Nominal Risk-free rate  (use 10Y Treasury yield if available) =</t>
  </si>
  <si>
    <t>Requires Manual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</si>
</sst>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1"/>
  <sheetViews>
    <sheetView showGridLines="0" tabSelected="1" zoomScaleNormal="100" workbookViewId="0">
      <selection activeCell="F4" sqref="F4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6328125" customWidth="1"/>
    <col min="5" max="5" width="10.453125" hidden="1" customWidth="1"/>
    <col min="6" max="6" width="32.6328125" customWidth="1"/>
    <col min="7" max="7" width="10.453125" hidden="1" customWidth="1"/>
    <col min="8" max="8" width="32.6328125" customWidth="1"/>
  </cols>
  <sheetData>
    <row r="2" spans="1:8" ht="15.5" x14ac:dyDescent="0.35">
      <c r="A2" s="6"/>
      <c r="B2" s="5" t="s">
        <v>4</v>
      </c>
      <c r="C2" s="4"/>
      <c r="D2" s="12" t="s">
        <v>1</v>
      </c>
      <c r="E2" s="4"/>
      <c r="F2" s="12" t="s">
        <v>0</v>
      </c>
      <c r="H2" s="12" t="s">
        <v>3</v>
      </c>
    </row>
    <row r="3" spans="1:8" ht="15.5" x14ac:dyDescent="0.35">
      <c r="A3" s="11"/>
      <c r="B3" s="10" t="s">
        <v>2</v>
      </c>
      <c r="D3" s="7">
        <f>F3</f>
        <v>0.25</v>
      </c>
      <c r="E3" s="9"/>
      <c r="F3" s="8">
        <v>0.25</v>
      </c>
      <c r="H3" s="7">
        <f>F3</f>
        <v>0.25</v>
      </c>
    </row>
    <row r="5" spans="1:8" ht="15.5" x14ac:dyDescent="0.35">
      <c r="A5" s="6"/>
      <c r="B5" s="5" t="s">
        <v>70</v>
      </c>
      <c r="D5" s="3" t="s">
        <v>1</v>
      </c>
      <c r="E5" s="4"/>
      <c r="F5" s="3" t="s">
        <v>0</v>
      </c>
      <c r="H5" s="3" t="str">
        <f>H2</f>
        <v>HK</v>
      </c>
    </row>
    <row r="6" spans="1:8" x14ac:dyDescent="0.35">
      <c r="B6" t="s">
        <v>71</v>
      </c>
      <c r="D6" s="1">
        <v>3.7999999999999999E-2</v>
      </c>
      <c r="E6" s="2"/>
      <c r="F6" s="1">
        <v>2.8999999999999998E-2</v>
      </c>
      <c r="G6" s="2"/>
      <c r="H6" s="1">
        <v>3.4660000000000003E-2</v>
      </c>
    </row>
    <row r="7" spans="1:8" x14ac:dyDescent="0.35">
      <c r="B7" s="44" t="s">
        <v>69</v>
      </c>
      <c r="D7" s="46">
        <v>2.2099999999999998E-2</v>
      </c>
      <c r="E7" s="4"/>
      <c r="F7" s="46">
        <v>2.1000000000000001E-2</v>
      </c>
      <c r="G7" s="46"/>
      <c r="H7" s="46">
        <v>1.5679999999999999E-2</v>
      </c>
    </row>
    <row r="9" spans="1:8" x14ac:dyDescent="0.35">
      <c r="B9" s="48" t="s">
        <v>64</v>
      </c>
      <c r="C9" s="39"/>
      <c r="D9" s="49" t="s">
        <v>63</v>
      </c>
      <c r="E9" s="39"/>
      <c r="F9" s="47"/>
    </row>
    <row r="10" spans="1:8" x14ac:dyDescent="0.35">
      <c r="B10" s="48" t="s">
        <v>65</v>
      </c>
      <c r="C10" s="39"/>
      <c r="D10" s="50" t="s">
        <v>68</v>
      </c>
      <c r="E10" s="39"/>
      <c r="F10" s="47"/>
      <c r="H10" s="51" t="s">
        <v>72</v>
      </c>
    </row>
    <row r="11" spans="1:8" x14ac:dyDescent="0.35">
      <c r="B11" s="48" t="s">
        <v>66</v>
      </c>
      <c r="C11" s="39"/>
      <c r="D11" s="50" t="s">
        <v>67</v>
      </c>
      <c r="E11" s="39"/>
      <c r="F11" s="47"/>
      <c r="H11" s="51" t="s">
        <v>72</v>
      </c>
    </row>
  </sheetData>
  <dataValidations count="1">
    <dataValidation allowBlank="1" sqref="D3" xr:uid="{EA6F9DE9-1D2B-41CE-B86F-59C772E5B0CA}"/>
  </dataValidations>
  <hyperlinks>
    <hyperlink ref="D9" r:id="rId1" xr:uid="{05C6860A-F093-492E-A0AF-7D2134D3C356}"/>
    <hyperlink ref="D11" r:id="rId2" xr:uid="{286AD228-59EC-4FB0-A64C-3CB536B18819}"/>
    <hyperlink ref="D10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6328125" customWidth="1"/>
    <col min="5" max="5" width="10.453125" hidden="1" customWidth="1"/>
    <col min="6" max="6" width="32.6328125" customWidth="1"/>
  </cols>
  <sheetData>
    <row r="2" spans="1:6" ht="15.5" x14ac:dyDescent="0.35">
      <c r="A2" s="6"/>
      <c r="B2" s="5" t="s">
        <v>62</v>
      </c>
      <c r="C2" s="4"/>
      <c r="D2" s="12" t="s">
        <v>1</v>
      </c>
      <c r="E2" s="4"/>
      <c r="F2" s="12" t="s">
        <v>0</v>
      </c>
    </row>
    <row r="3" spans="1:6" x14ac:dyDescent="0.35">
      <c r="B3" t="s">
        <v>61</v>
      </c>
      <c r="D3" s="45">
        <f>Macro!D6-Macro!D7</f>
        <v>1.5900000000000001E-2</v>
      </c>
      <c r="F3" s="45">
        <f>Macro!F6-Macro!F7</f>
        <v>7.9999999999999967E-3</v>
      </c>
    </row>
    <row r="4" spans="1:6" x14ac:dyDescent="0.35">
      <c r="B4" s="44" t="s">
        <v>60</v>
      </c>
      <c r="D4" s="43">
        <f>D37</f>
        <v>2.4309999999999998E-2</v>
      </c>
      <c r="E4" s="42"/>
      <c r="F4" s="41">
        <f>F37</f>
        <v>3.3600000000000005E-2</v>
      </c>
    </row>
    <row r="5" spans="1:6" x14ac:dyDescent="0.35">
      <c r="B5" s="40" t="s">
        <v>59</v>
      </c>
      <c r="C5" s="39">
        <f>IF(C29=4,1.2, IF(C29=-4,1.1,1))</f>
        <v>1.1000000000000001</v>
      </c>
      <c r="D5" s="14">
        <f>SUM(D3:D4)</f>
        <v>4.0209999999999996E-2</v>
      </c>
      <c r="E5" s="38">
        <f>IF(E29=4,1.2, IF(E29=-4,1.1,1))</f>
        <v>1</v>
      </c>
      <c r="F5" s="14">
        <f>SUM(F3:F4)</f>
        <v>4.1599999999999998E-2</v>
      </c>
    </row>
    <row r="7" spans="1:6" ht="15.5" x14ac:dyDescent="0.35">
      <c r="A7" s="6"/>
      <c r="B7" s="37" t="s">
        <v>58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35">
      <c r="A8" s="11"/>
      <c r="B8" s="13" t="s">
        <v>57</v>
      </c>
      <c r="C8" s="29"/>
      <c r="D8" s="34"/>
      <c r="E8" s="29"/>
      <c r="F8" s="33"/>
    </row>
    <row r="9" spans="1:6" x14ac:dyDescent="0.35">
      <c r="A9" s="11"/>
      <c r="B9" s="29" t="s">
        <v>56</v>
      </c>
      <c r="C9" s="26">
        <f>IF(LEFT(D9,1)="H",1,IF(LEFT(D9,1)="C",-1,0))</f>
        <v>-1</v>
      </c>
      <c r="D9" s="28" t="s">
        <v>55</v>
      </c>
      <c r="E9" s="26">
        <f>IF(LEFT(F9,1)="H",1,IF(LEFT(F9,1)="C",-1,0))</f>
        <v>-1</v>
      </c>
      <c r="F9" s="28" t="s">
        <v>55</v>
      </c>
    </row>
    <row r="10" spans="1:6" x14ac:dyDescent="0.35">
      <c r="A10" s="11"/>
      <c r="B10" s="29" t="s">
        <v>54</v>
      </c>
      <c r="C10" s="26">
        <f>IF(LEFT(D10,1)="H",1,IF(LEFT(D10,1)="C",-1,0))</f>
        <v>-1</v>
      </c>
      <c r="D10" s="32" t="s">
        <v>53</v>
      </c>
      <c r="E10" s="26">
        <f>IF(LEFT(F10,1)="H",1,IF(LEFT(F10,1)="C",-1,0))</f>
        <v>1</v>
      </c>
      <c r="F10" s="32" t="s">
        <v>52</v>
      </c>
    </row>
    <row r="11" spans="1:6" x14ac:dyDescent="0.35">
      <c r="A11" s="11"/>
      <c r="B11" s="29" t="s">
        <v>51</v>
      </c>
      <c r="C11" s="26">
        <f>IF(LEFT(D11,1)="H",1,IF(LEFT(D11,1)="C",-1,0))</f>
        <v>-1</v>
      </c>
      <c r="D11" s="31" t="s">
        <v>50</v>
      </c>
      <c r="E11" s="26">
        <f>IF(LEFT(F11,1)="H",1,IF(LEFT(F11,1)="C",-1,0))</f>
        <v>-1</v>
      </c>
      <c r="F11" s="31" t="s">
        <v>50</v>
      </c>
    </row>
    <row r="12" spans="1:6" x14ac:dyDescent="0.35">
      <c r="A12" s="11"/>
      <c r="B12" s="11" t="s">
        <v>49</v>
      </c>
      <c r="C12" s="26">
        <f>IF(LEFT(D12,1)="H",1,IF(LEFT(D12,1)="C",-1,0))</f>
        <v>-1</v>
      </c>
      <c r="D12" s="20" t="s">
        <v>48</v>
      </c>
      <c r="E12" s="26">
        <f>IF(LEFT(F12,1)="H",1,IF(LEFT(F12,1)="C",-1,0))</f>
        <v>0</v>
      </c>
      <c r="F12" s="20" t="s">
        <v>18</v>
      </c>
    </row>
    <row r="13" spans="1:6" x14ac:dyDescent="0.35">
      <c r="A13" s="11"/>
      <c r="B13" s="27" t="s">
        <v>47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35">
      <c r="A14" s="11"/>
      <c r="B14" s="29" t="s">
        <v>46</v>
      </c>
      <c r="C14" s="26">
        <f>IF(LEFT(D14,1)="H",1,IF(LEFT(D14,1)="C",-1,0))</f>
        <v>-1</v>
      </c>
      <c r="D14" s="28" t="s">
        <v>45</v>
      </c>
      <c r="E14" s="26">
        <f>IF(LEFT(F14,1)="H",1,IF(LEFT(F14,1)="C",-1,0))</f>
        <v>-1</v>
      </c>
      <c r="F14" s="28" t="s">
        <v>45</v>
      </c>
    </row>
    <row r="15" spans="1:6" x14ac:dyDescent="0.35">
      <c r="A15" s="11"/>
      <c r="B15" s="29" t="s">
        <v>44</v>
      </c>
      <c r="C15" s="26">
        <f>IF(LEFT(D15,1)="H",1,IF(LEFT(D15,1)="C",-1,0))</f>
        <v>-1</v>
      </c>
      <c r="D15" s="28" t="s">
        <v>43</v>
      </c>
      <c r="E15" s="26">
        <f>IF(LEFT(F15,1)="H",1,IF(LEFT(F15,1)="C",-1,0))</f>
        <v>-1</v>
      </c>
      <c r="F15" s="28" t="s">
        <v>43</v>
      </c>
    </row>
    <row r="16" spans="1:6" x14ac:dyDescent="0.35">
      <c r="A16" s="11"/>
      <c r="B16" s="29" t="s">
        <v>42</v>
      </c>
      <c r="C16" s="26">
        <f>IF(LEFT(D16,1)="H",1,IF(LEFT(D16,1)="C",-1,0))</f>
        <v>-1</v>
      </c>
      <c r="D16" s="20" t="s">
        <v>41</v>
      </c>
      <c r="E16" s="26">
        <f>IF(LEFT(F16,1)="H",1,IF(LEFT(F16,1)="C",-1,0))</f>
        <v>0</v>
      </c>
      <c r="F16" s="20" t="s">
        <v>18</v>
      </c>
    </row>
    <row r="17" spans="1:6" x14ac:dyDescent="0.35">
      <c r="A17" s="11"/>
      <c r="B17" s="29" t="s">
        <v>40</v>
      </c>
      <c r="C17" s="26">
        <f>IF(LEFT(D17,1)="H",1,IF(LEFT(D17,1)="C",-1,0))</f>
        <v>-1</v>
      </c>
      <c r="D17" s="20" t="s">
        <v>39</v>
      </c>
      <c r="E17" s="26">
        <f>IF(LEFT(F17,1)="H",1,IF(LEFT(F17,1)="C",-1,0))</f>
        <v>-1</v>
      </c>
      <c r="F17" s="20" t="s">
        <v>39</v>
      </c>
    </row>
    <row r="18" spans="1:6" x14ac:dyDescent="0.35">
      <c r="A18" s="11"/>
      <c r="B18" s="27" t="s">
        <v>38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35">
      <c r="A19" s="11"/>
      <c r="B19" s="29" t="s">
        <v>37</v>
      </c>
      <c r="C19" s="26">
        <f>IF(LEFT(D19,1)="H",1,IF(LEFT(D19,1)="C",-1,0))</f>
        <v>-1</v>
      </c>
      <c r="D19" s="28" t="s">
        <v>36</v>
      </c>
      <c r="E19" s="26">
        <f>IF(LEFT(F19,1)="H",1,IF(LEFT(F19,1)="C",-1,0))</f>
        <v>1</v>
      </c>
      <c r="F19" s="28" t="s">
        <v>35</v>
      </c>
    </row>
    <row r="20" spans="1:6" x14ac:dyDescent="0.35">
      <c r="A20" s="11"/>
      <c r="B20" s="29" t="s">
        <v>34</v>
      </c>
      <c r="C20" s="26">
        <f>IF(LEFT(D20,1)="H",1,IF(LEFT(D20,1)="C",-1,0))</f>
        <v>-1</v>
      </c>
      <c r="D20" s="28" t="s">
        <v>33</v>
      </c>
      <c r="E20" s="26">
        <f>IF(LEFT(F20,1)="H",1,IF(LEFT(F20,1)="C",-1,0))</f>
        <v>0</v>
      </c>
      <c r="F20" s="28" t="s">
        <v>18</v>
      </c>
    </row>
    <row r="21" spans="1:6" x14ac:dyDescent="0.35">
      <c r="A21" s="11"/>
      <c r="B21" s="29" t="s">
        <v>32</v>
      </c>
      <c r="C21" s="26">
        <f>IF(LEFT(D21,1)="H",1,IF(LEFT(D21,1)="C",-1,0))</f>
        <v>-1</v>
      </c>
      <c r="D21" s="28" t="s">
        <v>31</v>
      </c>
      <c r="E21" s="26">
        <f>IF(LEFT(F21,1)="H",1,IF(LEFT(F21,1)="C",-1,0))</f>
        <v>0</v>
      </c>
      <c r="F21" s="28" t="s">
        <v>18</v>
      </c>
    </row>
    <row r="22" spans="1:6" x14ac:dyDescent="0.35">
      <c r="A22" s="11"/>
      <c r="B22" s="29" t="s">
        <v>30</v>
      </c>
      <c r="C22" s="26">
        <f>IF(LEFT(D22,1)="H",1,IF(LEFT(D22,1)="C",-1,0))</f>
        <v>-1</v>
      </c>
      <c r="D22" s="28" t="s">
        <v>29</v>
      </c>
      <c r="E22" s="26">
        <f>IF(LEFT(F22,1)="H",1,IF(LEFT(F22,1)="C",-1,0))</f>
        <v>0</v>
      </c>
      <c r="F22" s="28" t="s">
        <v>18</v>
      </c>
    </row>
    <row r="23" spans="1:6" x14ac:dyDescent="0.35">
      <c r="A23" s="11"/>
      <c r="B23" s="27" t="s">
        <v>28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35">
      <c r="A24" s="11"/>
      <c r="B24" s="29" t="s">
        <v>27</v>
      </c>
      <c r="C24" s="26">
        <f>IF(LEFT(D24,1)="H",1,IF(LEFT(D24,1)="C",-1,0))</f>
        <v>-1</v>
      </c>
      <c r="D24" s="28" t="s">
        <v>26</v>
      </c>
      <c r="E24" s="26">
        <f>IF(LEFT(F24,1)="H",1,IF(LEFT(F24,1)="C",-1,0))</f>
        <v>0</v>
      </c>
      <c r="F24" s="28" t="s">
        <v>25</v>
      </c>
    </row>
    <row r="25" spans="1:6" x14ac:dyDescent="0.35">
      <c r="A25" s="11"/>
      <c r="B25" s="29" t="s">
        <v>24</v>
      </c>
      <c r="C25" s="26">
        <f>IF(LEFT(D25,1)="H",1,IF(LEFT(D25,1)="C",-1,0))</f>
        <v>-1</v>
      </c>
      <c r="D25" s="28" t="s">
        <v>23</v>
      </c>
      <c r="E25" s="26">
        <f>IF(LEFT(F25,1)="H",1,IF(LEFT(F25,1)="C",-1,0))</f>
        <v>0</v>
      </c>
      <c r="F25" s="28" t="s">
        <v>18</v>
      </c>
    </row>
    <row r="26" spans="1:6" x14ac:dyDescent="0.35">
      <c r="A26" s="11"/>
      <c r="B26" s="29" t="s">
        <v>22</v>
      </c>
      <c r="C26" s="26">
        <f>IF(LEFT(D26,1)="H",1,IF(LEFT(D26,1)="C",-1,0))</f>
        <v>0</v>
      </c>
      <c r="D26" s="28" t="s">
        <v>18</v>
      </c>
      <c r="E26" s="26">
        <f>IF(LEFT(F26,1)="H",1,IF(LEFT(F26,1)="C",-1,0))</f>
        <v>1</v>
      </c>
      <c r="F26" s="28" t="s">
        <v>21</v>
      </c>
    </row>
    <row r="27" spans="1:6" x14ac:dyDescent="0.35">
      <c r="A27" s="11"/>
      <c r="B27" s="29" t="s">
        <v>20</v>
      </c>
      <c r="C27" s="26">
        <f>IF(LEFT(D27,1)="H",1,IF(LEFT(D27,1)="C",-1,0))</f>
        <v>-1</v>
      </c>
      <c r="D27" s="28" t="s">
        <v>19</v>
      </c>
      <c r="E27" s="26">
        <f>IF(LEFT(F27,1)="H",1,IF(LEFT(F27,1)="C",-1,0))</f>
        <v>0</v>
      </c>
      <c r="F27" s="28" t="s">
        <v>18</v>
      </c>
    </row>
    <row r="28" spans="1:6" x14ac:dyDescent="0.35">
      <c r="A28" s="11"/>
      <c r="B28" s="27" t="s">
        <v>17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35">
      <c r="A29" s="11"/>
      <c r="B29" s="24" t="s">
        <v>16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35">
      <c r="A30" s="11"/>
    </row>
    <row r="31" spans="1:6" x14ac:dyDescent="0.35">
      <c r="A31" s="11"/>
      <c r="B31" s="13" t="s">
        <v>15</v>
      </c>
      <c r="C31" s="11"/>
      <c r="D31" s="21" t="s">
        <v>1</v>
      </c>
      <c r="E31" s="11"/>
      <c r="F31" s="21" t="s">
        <v>0</v>
      </c>
    </row>
    <row r="32" spans="1:6" x14ac:dyDescent="0.35">
      <c r="A32" s="11"/>
      <c r="B32" s="11" t="s">
        <v>14</v>
      </c>
      <c r="C32" s="19">
        <f>IF(LEFT(D32,1)="H",2,IF(LEFT(D32,1)="C",0,1))</f>
        <v>0</v>
      </c>
      <c r="D32" s="20" t="s">
        <v>13</v>
      </c>
      <c r="E32" s="19">
        <f>IF(LEFT(F32,1)="H",2,IF(LEFT(F32,1)="C",0,1))</f>
        <v>2</v>
      </c>
      <c r="F32" s="20" t="s">
        <v>12</v>
      </c>
    </row>
    <row r="33" spans="2:6" x14ac:dyDescent="0.35">
      <c r="B33" s="11" t="s">
        <v>11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35">
      <c r="B34" s="11" t="s">
        <v>10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35">
      <c r="B35" s="11" t="s">
        <v>9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35">
      <c r="B36" s="11" t="s">
        <v>8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35">
      <c r="B37" s="17" t="s">
        <v>7</v>
      </c>
      <c r="C37" s="16">
        <f>SUM(C32:C36)/10</f>
        <v>0.1</v>
      </c>
      <c r="D37" s="14">
        <f>Macro!D7*(1+C37)</f>
        <v>2.4309999999999998E-2</v>
      </c>
      <c r="E37" s="15">
        <f>SUM(E32:E36)/10</f>
        <v>0.6</v>
      </c>
      <c r="F37" s="14">
        <f>Macro!F7*(1+E37)</f>
        <v>3.3600000000000005E-2</v>
      </c>
    </row>
    <row r="39" spans="2:6" x14ac:dyDescent="0.35">
      <c r="B39" s="13" t="s">
        <v>6</v>
      </c>
    </row>
    <row r="40" spans="2:6" x14ac:dyDescent="0.35">
      <c r="B40" t="s">
        <v>5</v>
      </c>
    </row>
  </sheetData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Jerry.chen</cp:lastModifiedBy>
  <dcterms:created xsi:type="dcterms:W3CDTF">2015-06-05T18:17:20Z</dcterms:created>
  <dcterms:modified xsi:type="dcterms:W3CDTF">2023-06-26T07:01:57Z</dcterms:modified>
</cp:coreProperties>
</file>