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 Peter\Documents\"/>
    </mc:Choice>
  </mc:AlternateContent>
  <xr:revisionPtr revIDLastSave="0" documentId="13_ncr:1_{63EBAF80-C4E7-43EE-806A-860583C63492}" xr6:coauthVersionLast="46" xr6:coauthVersionMax="46" xr10:uidLastSave="{00000000-0000-0000-0000-000000000000}"/>
  <bookViews>
    <workbookView xWindow="-103" yWindow="-103" windowWidth="33120" windowHeight="18274" xr2:uid="{3CD401DF-8EDA-435C-B31E-4E25BE583737}"/>
  </bookViews>
  <sheets>
    <sheet name="Suhu - Cacat" sheetId="1" r:id="rId1"/>
    <sheet name="Size - Download" sheetId="2" r:id="rId2"/>
    <sheet name="SimpleXY" sheetId="4" r:id="rId3"/>
    <sheet name="Sheet1" sheetId="8" r:id="rId4"/>
    <sheet name="Persamaa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I8" i="8" s="1"/>
  <c r="J8" i="8" s="1"/>
  <c r="H9" i="8"/>
  <c r="I9" i="8" s="1"/>
  <c r="J9" i="8" s="1"/>
  <c r="H10" i="8"/>
  <c r="H11" i="8"/>
  <c r="H2" i="8"/>
  <c r="F3" i="8"/>
  <c r="F4" i="8"/>
  <c r="F5" i="8"/>
  <c r="F6" i="8"/>
  <c r="F7" i="8"/>
  <c r="I7" i="8" s="1"/>
  <c r="J7" i="8" s="1"/>
  <c r="F8" i="8"/>
  <c r="F9" i="8"/>
  <c r="F10" i="8"/>
  <c r="F11" i="8"/>
  <c r="F2" i="8"/>
  <c r="C6" i="8"/>
  <c r="C14" i="4"/>
  <c r="I7" i="4"/>
  <c r="H8" i="4"/>
  <c r="H7" i="4"/>
  <c r="I2" i="4"/>
  <c r="H3" i="4"/>
  <c r="H2" i="4"/>
  <c r="I2" i="8" l="1"/>
  <c r="J2" i="8" s="1"/>
  <c r="I6" i="8"/>
  <c r="I5" i="8"/>
  <c r="J5" i="8" s="1"/>
  <c r="I4" i="8"/>
  <c r="J4" i="8" s="1"/>
  <c r="I11" i="8"/>
  <c r="J11" i="8" s="1"/>
  <c r="I3" i="8"/>
  <c r="J3" i="8" s="1"/>
  <c r="I10" i="8"/>
  <c r="J10" i="8" s="1"/>
  <c r="J6" i="8"/>
  <c r="F12" i="4"/>
  <c r="E12" i="4"/>
  <c r="D12" i="4"/>
  <c r="C12" i="4"/>
  <c r="B1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F2" i="4"/>
  <c r="E2" i="4"/>
  <c r="D2" i="4"/>
  <c r="I7" i="2"/>
  <c r="I3" i="2"/>
  <c r="F23" i="2"/>
  <c r="I6" i="2" s="1"/>
  <c r="J6" i="2" s="1"/>
  <c r="D23" i="2"/>
  <c r="C23" i="2"/>
  <c r="B23" i="2"/>
  <c r="D3" i="2"/>
  <c r="E3" i="2"/>
  <c r="F3" i="2"/>
  <c r="D4" i="2"/>
  <c r="E4" i="2"/>
  <c r="E23" i="2" s="1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F2" i="2"/>
  <c r="E2" i="2"/>
  <c r="D2" i="2"/>
  <c r="C36" i="1"/>
  <c r="C35" i="1"/>
  <c r="C34" i="1"/>
  <c r="J6" i="1"/>
  <c r="I7" i="1"/>
  <c r="I6" i="1"/>
  <c r="J2" i="1"/>
  <c r="I3" i="1"/>
  <c r="I2" i="1"/>
  <c r="F32" i="1"/>
  <c r="E32" i="1"/>
  <c r="D32" i="1"/>
  <c r="C32" i="1"/>
  <c r="B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6" i="4"/>
  <c r="J12" i="8" l="1"/>
  <c r="J13" i="8" s="1"/>
  <c r="I2" i="2"/>
  <c r="J2" i="2" s="1"/>
  <c r="C28" i="2" s="1"/>
  <c r="C26" i="2" l="1"/>
  <c r="C27" i="2"/>
</calcChain>
</file>

<file path=xl/sharedStrings.xml><?xml version="1.0" encoding="utf-8"?>
<sst xmlns="http://schemas.openxmlformats.org/spreadsheetml/2006/main" count="97" uniqueCount="52">
  <si>
    <t>Tanggal</t>
  </si>
  <si>
    <t>Cacat  
(Y)</t>
  </si>
  <si>
    <t>Suhu
(X)</t>
  </si>
  <si>
    <t>Percobaan</t>
  </si>
  <si>
    <t>SizeMB
(X)</t>
  </si>
  <si>
    <t>TimeSec
(Y)</t>
  </si>
  <si>
    <t>No</t>
  </si>
  <si>
    <t>X</t>
  </si>
  <si>
    <t>Y</t>
  </si>
  <si>
    <t>Y = 0 + (2*X)</t>
  </si>
  <si>
    <t>X^2</t>
  </si>
  <si>
    <t>Y^2</t>
  </si>
  <si>
    <t>XY</t>
  </si>
  <si>
    <t>a =</t>
  </si>
  <si>
    <t>b =</t>
  </si>
  <si>
    <t>Y = -24,38093 + (1,4498253 * X)</t>
  </si>
  <si>
    <t xml:space="preserve">b = </t>
  </si>
  <si>
    <t>Y = 0,1401531 + (0,0603426 * X)</t>
  </si>
  <si>
    <t>Y^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</si>
  <si>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</si>
  <si>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</si>
  <si>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</si>
  <si>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</si>
  <si>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</si>
  <si>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</si>
  <si>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</si>
  <si>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</si>
  <si>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</si>
  <si>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</si>
  <si>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</si>
  <si>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</si>
  <si>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</si>
  <si>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</si>
  <si>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</si>
  <si>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</si>
  <si>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</si>
  <si>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</si>
  <si>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</si>
  <si>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</si>
  <si>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</si>
  <si>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</si>
  <si>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</si>
  <si>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</si>
  <si>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</si>
  <si>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Kernel</t>
  </si>
  <si>
    <t>Bias</t>
  </si>
  <si>
    <t>YP</t>
  </si>
  <si>
    <t>MAE</t>
  </si>
  <si>
    <t>YP - Y</t>
  </si>
  <si>
    <t>mean(abs(yPred - yTrue))</t>
  </si>
  <si>
    <t>bias</t>
  </si>
  <si>
    <t>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</si>
</sst>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Inherit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3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0" xfId="0" applyFont="1"/>
    <xf numFmtId="1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0" borderId="0" xfId="0" applyBorder="1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6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'Suhu - Cacat'!$C$1</c:f>
              <c:strCache>
                <c:ptCount val="1"/>
                <c:pt idx="0">
                  <c:v>Cacat  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9762619451574"/>
                  <c:y val="-4.0769501236934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'Suhu - Cacat'!$B$2:$B$31</c:f>
              <c:numCache>
                <c:formatCode>General</c:formatCode>
                <c:ptCount val="30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22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25</c:v>
                </c:pt>
                <c:pt idx="18">
                  <c:v>26</c:v>
                </c:pt>
                <c:pt idx="19">
                  <c:v>24</c:v>
                </c:pt>
                <c:pt idx="20">
                  <c:v>27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26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</c:numCache>
            </c:numRef>
          </c:xVal>
          <c:yVal>
            <c:numRef>
              <c:f>'Suhu - Cacat'!$C$2:$C$31</c:f>
              <c:numCache>
                <c:formatCode>General</c:formatCode>
                <c:ptCount val="30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3</c:v>
                </c:pt>
                <c:pt idx="14">
                  <c:v>12</c:v>
                </c:pt>
                <c:pt idx="15">
                  <c:v>13</c:v>
                </c:pt>
                <c:pt idx="16">
                  <c:v>16</c:v>
                </c:pt>
                <c:pt idx="17">
                  <c:v>12</c:v>
                </c:pt>
                <c:pt idx="18">
                  <c:v>14</c:v>
                </c:pt>
                <c:pt idx="19">
                  <c:v>12</c:v>
                </c:pt>
                <c:pt idx="20">
                  <c:v>16</c:v>
                </c:pt>
                <c:pt idx="21">
                  <c:v>9</c:v>
                </c:pt>
                <c:pt idx="22">
                  <c:v>13</c:v>
                </c:pt>
                <c:pt idx="23">
                  <c:v>11</c:v>
                </c:pt>
                <c:pt idx="24">
                  <c:v>7</c:v>
                </c:pt>
                <c:pt idx="25">
                  <c:v>5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0-46BC-885F-90C5CDB5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58751"/>
        <c:axId val="290196031"/>
      </c:scatterChart>
      <c:valAx>
        <c:axId val="421658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96031"/>
        <c:crosses val="autoZero"/>
        <c:crossBetween val="midCat"/>
      </c:valAx>
      <c:valAx>
        <c:axId val="2901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5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'Size - Download'!$C$1</c:f>
              <c:strCache>
                <c:ptCount val="1"/>
                <c:pt idx="0">
                  <c:v>TimeSec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054501640272052"/>
                  <c:y val="-3.13329610193734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'Size - Download'!$B$2:$B$22</c:f>
              <c:numCache>
                <c:formatCode>General</c:formatCode>
                <c:ptCount val="21"/>
                <c:pt idx="0">
                  <c:v>0.08</c:v>
                </c:pt>
                <c:pt idx="1">
                  <c:v>9</c:v>
                </c:pt>
                <c:pt idx="2">
                  <c:v>1E-3</c:v>
                </c:pt>
                <c:pt idx="3">
                  <c:v>0.1</c:v>
                </c:pt>
                <c:pt idx="4">
                  <c:v>8</c:v>
                </c:pt>
                <c:pt idx="5">
                  <c:v>5</c:v>
                </c:pt>
                <c:pt idx="6">
                  <c:v>0.1</c:v>
                </c:pt>
                <c:pt idx="7">
                  <c:v>6</c:v>
                </c:pt>
                <c:pt idx="8">
                  <c:v>0.05</c:v>
                </c:pt>
                <c:pt idx="9">
                  <c:v>0.5</c:v>
                </c:pt>
                <c:pt idx="10">
                  <c:v>2E-3</c:v>
                </c:pt>
                <c:pt idx="11">
                  <c:v>2</c:v>
                </c:pt>
                <c:pt idx="12">
                  <c:v>5.0000000000000001E-3</c:v>
                </c:pt>
                <c:pt idx="13">
                  <c:v>10</c:v>
                </c:pt>
                <c:pt idx="14">
                  <c:v>0.01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</c:numCache>
            </c:numRef>
          </c:xVal>
          <c:yVal>
            <c:numRef>
              <c:f>'Size - Download'!$C$2:$C$22</c:f>
              <c:numCache>
                <c:formatCode>General</c:formatCode>
                <c:ptCount val="21"/>
                <c:pt idx="0">
                  <c:v>0.13500000000000001</c:v>
                </c:pt>
                <c:pt idx="1">
                  <c:v>0.73899999999999999</c:v>
                </c:pt>
                <c:pt idx="2">
                  <c:v>0.67</c:v>
                </c:pt>
                <c:pt idx="3">
                  <c:v>0.126</c:v>
                </c:pt>
                <c:pt idx="4">
                  <c:v>0.64600000000000002</c:v>
                </c:pt>
                <c:pt idx="5">
                  <c:v>0.435</c:v>
                </c:pt>
                <c:pt idx="6">
                  <c:v>6.9000000000000006E-2</c:v>
                </c:pt>
                <c:pt idx="7">
                  <c:v>0.497</c:v>
                </c:pt>
                <c:pt idx="8">
                  <c:v>6.8000000000000005E-2</c:v>
                </c:pt>
                <c:pt idx="9">
                  <c:v>0.11600000000000001</c:v>
                </c:pt>
                <c:pt idx="10">
                  <c:v>7.0000000000000007E-2</c:v>
                </c:pt>
                <c:pt idx="11">
                  <c:v>0.28899999999999998</c:v>
                </c:pt>
                <c:pt idx="12">
                  <c:v>7.5999999999999998E-2</c:v>
                </c:pt>
                <c:pt idx="13">
                  <c:v>0.74399999999999999</c:v>
                </c:pt>
                <c:pt idx="14">
                  <c:v>8.3000000000000004E-2</c:v>
                </c:pt>
                <c:pt idx="15">
                  <c:v>0.56000000000000005</c:v>
                </c:pt>
                <c:pt idx="16">
                  <c:v>0.48</c:v>
                </c:pt>
                <c:pt idx="17">
                  <c:v>0.39900000000000002</c:v>
                </c:pt>
                <c:pt idx="18">
                  <c:v>0.153</c:v>
                </c:pt>
                <c:pt idx="19">
                  <c:v>0.14899999999999999</c:v>
                </c:pt>
                <c:pt idx="20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B-4735-A558-9C23A3E1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2463"/>
        <c:axId val="178387055"/>
      </c:scatterChart>
      <c:valAx>
        <c:axId val="178392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7055"/>
        <c:crosses val="autoZero"/>
        <c:crossBetween val="midCat"/>
      </c:valAx>
      <c:valAx>
        <c:axId val="1783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390001</xdr:colOff>
      <xdr:row>0</xdr:row>
      <xdr:rowOff>426583</xdr:rowOff>
    </xdr:from>
    <xdr:to>
      <xdr:col>19</xdr:col>
      <xdr:colOff>557891</xdr:colOff>
      <xdr:row>21</xdr:row>
      <xdr:rowOff>42705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7554D-2E64-4A8F-8615-C81080FB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544286</xdr:colOff>
      <xdr:row>0</xdr:row>
      <xdr:rowOff>332694</xdr:rowOff>
    </xdr:from>
    <xdr:to>
      <xdr:col>22</xdr:col>
      <xdr:colOff>323850</xdr:colOff>
      <xdr:row>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9EF61-E972-45EF-B891-210907815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179617</xdr:colOff>
      <xdr:row>11</xdr:row>
      <xdr:rowOff>1362</xdr:rowOff>
    </xdr:from>
    <xdr:to>
      <xdr:col>17</xdr:col>
      <xdr:colOff>630637</xdr:colOff>
      <xdr:row>19</xdr:row>
      <xdr:rowOff>95251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B1482A-B174-499E-AFA5-8FFC22CBF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7167" y="1992087"/>
          <a:ext cx="5051595" cy="1541689"/>
        </a:xfrm>
        <a:prstGeom prst="rect">
          <a:avLst/>
        </a:prstGeom>
      </xdr:spPr>
    </xdr:pic>
    <xdr:clientData/>
  </xdr:twoCellAnchor>
  <xdr:twoCellAnchor editAs="oneCell">
    <xdr:from>
      <xdr:col>10</xdr:col>
      <xdr:colOff>225879</xdr:colOff>
      <xdr:row>22</xdr:row>
      <xdr:rowOff>96612</xdr:rowOff>
    </xdr:from>
    <xdr:to>
      <xdr:col>17</xdr:col>
      <xdr:colOff>417140</xdr:colOff>
      <xdr:row>30</xdr:row>
      <xdr:rowOff>126356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6031E5-5364-40A7-9603-44278AC0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3429" y="4078062"/>
          <a:ext cx="4791836" cy="14775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2</xdr:row>
      <xdr:rowOff>76200</xdr:rowOff>
    </xdr:from>
    <xdr:to>
      <xdr:col>15</xdr:col>
      <xdr:colOff>465380</xdr:colOff>
      <xdr:row>9</xdr:row>
      <xdr:rowOff>104782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54D389-EDF4-4670-A68D-639ECD499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438150"/>
          <a:ext cx="3684836" cy="12954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639538</xdr:colOff>
      <xdr:row>9</xdr:row>
      <xdr:rowOff>6804</xdr:rowOff>
    </xdr:from>
    <xdr:to>
      <xdr:col>8</xdr:col>
      <xdr:colOff>429251</xdr:colOff>
      <xdr:row>17</xdr:row>
      <xdr:rowOff>106136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3E0852-D112-4732-94AA-DFB347EF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38" y="1635579"/>
          <a:ext cx="5047513" cy="1547132"/>
        </a:xfrm>
        <a:prstGeom prst="rect">
          <a:avLst/>
        </a:prstGeom>
      </xdr:spPr>
    </xdr:pic>
    <xdr:clientData/>
  </xdr:twoCellAnchor>
  <xdr:twoCellAnchor editAs="oneCell">
    <xdr:from>
      <xdr:col>1</xdr:col>
      <xdr:colOff>29936</xdr:colOff>
      <xdr:row>20</xdr:row>
      <xdr:rowOff>103415</xdr:rowOff>
    </xdr:from>
    <xdr:to>
      <xdr:col>8</xdr:col>
      <xdr:colOff>217115</xdr:colOff>
      <xdr:row>28</xdr:row>
      <xdr:rowOff>133166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364732-9BA3-43C6-8A89-6D0465485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161" y="3722915"/>
          <a:ext cx="4787754" cy="1477551"/>
        </a:xfrm>
        <a:prstGeom prst="rect">
          <a:avLst/>
        </a:prstGeom>
      </xdr:spPr>
    </xdr:pic>
    <xdr:clientData/>
  </xdr:twoCellAnchor>
  <xdr:twoCellAnchor editAs="oneCell">
    <xdr:from>
      <xdr:col>0</xdr:col>
      <xdr:colOff>526596</xdr:colOff>
      <xdr:row>0</xdr:row>
      <xdr:rowOff>88446</xdr:rowOff>
    </xdr:from>
    <xdr:to>
      <xdr:col>6</xdr:col>
      <xdr:colOff>266721</xdr:colOff>
      <xdr:row>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C50C7-96EE-4DBB-B6F0-788917EB8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596" y="88446"/>
          <a:ext cx="3683475" cy="1292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8DED-772F-410B-B935-F5A0A776FD65}">
  <dimension ref="A1:K55"/>
  <sheetViews>
    <sheetView tabSelected="1" zoomScaleNormal="100" workbookViewId="0">
      <selection activeCell="K6" sqref="K6"/>
    </sheetView>
  </sheetViews>
  <sheetFormatPr defaultRowHeight="14.6"/>
  <cols>
    <col min="2" max="2" width="14.07421875" customWidth="1"/>
    <col min="3" max="3" width="15.3046875" customWidth="1"/>
    <col min="8" max="8" width="4.921875" customWidth="1"/>
    <col min="9" max="9" width="11.53515625" customWidth="1"/>
  </cols>
  <sheetData>
    <row r="1" spans="1:11" ht="39.450000000000003" customHeight="1">
      <c r="A1" s="1" t="s">
        <v>0</v>
      </c>
      <c r="B1" s="1" t="s">
        <v>2</v>
      </c>
      <c r="C1" s="1" t="s">
        <v>1</v>
      </c>
      <c r="D1" s="1" t="s">
        <v>10</v>
      </c>
      <c r="E1" s="1" t="s">
        <v>11</v>
      </c>
      <c r="F1" s="1" t="s">
        <v>12</v>
      </c>
    </row>
    <row r="2" spans="1:11">
      <c r="A2" s="2">
        <v>1</v>
      </c>
      <c r="B2" s="2">
        <v>24</v>
      </c>
      <c r="C2" s="2">
        <v>10</v>
      </c>
      <c r="D2" s="5">
        <f>B2^2</f>
        <v>576</v>
      </c>
      <c r="E2" s="5">
        <f>C2^2</f>
        <v>100</v>
      </c>
      <c r="F2" s="5">
        <f>B2*C2</f>
        <v>240</v>
      </c>
      <c r="H2" t="s">
        <v>13</v>
      </c>
      <c r="I2">
        <f>(C32*D32)-(B32*F32)</f>
        <v>-146505</v>
      </c>
      <c r="J2" s="6">
        <f>I2/I3</f>
        <v>-24.380928607089366</v>
      </c>
      <c r="K2" t="s">
        <v>50</v>
      </c>
    </row>
    <row r="3" spans="1:11">
      <c r="A3" s="2">
        <v>2</v>
      </c>
      <c r="B3" s="2">
        <v>22</v>
      </c>
      <c r="C3" s="2">
        <v>5</v>
      </c>
      <c r="D3" s="5">
        <f t="shared" ref="D3:D31" si="0">B3^2</f>
        <v>484</v>
      </c>
      <c r="E3" s="5">
        <f t="shared" ref="E3:E31" si="1">C3^2</f>
        <v>25</v>
      </c>
      <c r="F3" s="5">
        <f t="shared" ref="F3:F31" si="2">B3*C3</f>
        <v>110</v>
      </c>
      <c r="I3">
        <f>(30*D32)-(B32^2)</f>
        <v>6009</v>
      </c>
    </row>
    <row r="4" spans="1:11">
      <c r="A4" s="2">
        <v>3</v>
      </c>
      <c r="B4" s="2">
        <v>21</v>
      </c>
      <c r="C4" s="2">
        <v>6</v>
      </c>
      <c r="D4" s="5">
        <f t="shared" si="0"/>
        <v>441</v>
      </c>
      <c r="E4" s="5">
        <f t="shared" si="1"/>
        <v>36</v>
      </c>
      <c r="F4" s="5">
        <f t="shared" si="2"/>
        <v>126</v>
      </c>
    </row>
    <row r="5" spans="1:11">
      <c r="A5" s="2">
        <v>4</v>
      </c>
      <c r="B5" s="2">
        <v>20</v>
      </c>
      <c r="C5" s="2">
        <v>3</v>
      </c>
      <c r="D5" s="5">
        <f t="shared" si="0"/>
        <v>400</v>
      </c>
      <c r="E5" s="5">
        <f t="shared" si="1"/>
        <v>9</v>
      </c>
      <c r="F5" s="5">
        <f t="shared" si="2"/>
        <v>60</v>
      </c>
    </row>
    <row r="6" spans="1:11">
      <c r="A6" s="2">
        <v>5</v>
      </c>
      <c r="B6" s="2">
        <v>22</v>
      </c>
      <c r="C6" s="2">
        <v>6</v>
      </c>
      <c r="D6" s="5">
        <f t="shared" si="0"/>
        <v>484</v>
      </c>
      <c r="E6" s="5">
        <f t="shared" si="1"/>
        <v>36</v>
      </c>
      <c r="F6" s="5">
        <f t="shared" si="2"/>
        <v>132</v>
      </c>
      <c r="H6" t="s">
        <v>14</v>
      </c>
      <c r="I6">
        <f>(30*F32)-(B32*C32)</f>
        <v>8712</v>
      </c>
      <c r="J6" s="6">
        <f>I6/I7</f>
        <v>1.4498252621068397</v>
      </c>
      <c r="K6" t="s">
        <v>51</v>
      </c>
    </row>
    <row r="7" spans="1:11">
      <c r="A7" s="2">
        <v>6</v>
      </c>
      <c r="B7" s="2">
        <v>19</v>
      </c>
      <c r="C7" s="2">
        <v>4</v>
      </c>
      <c r="D7" s="5">
        <f t="shared" si="0"/>
        <v>361</v>
      </c>
      <c r="E7" s="5">
        <f t="shared" si="1"/>
        <v>16</v>
      </c>
      <c r="F7" s="5">
        <f t="shared" si="2"/>
        <v>76</v>
      </c>
      <c r="I7">
        <f>(30*D32)-(B32^2)</f>
        <v>6009</v>
      </c>
    </row>
    <row r="8" spans="1:11">
      <c r="A8" s="2">
        <v>7</v>
      </c>
      <c r="B8" s="2">
        <v>20</v>
      </c>
      <c r="C8" s="2">
        <v>5</v>
      </c>
      <c r="D8" s="5">
        <f t="shared" si="0"/>
        <v>400</v>
      </c>
      <c r="E8" s="5">
        <f t="shared" si="1"/>
        <v>25</v>
      </c>
      <c r="F8" s="5">
        <f t="shared" si="2"/>
        <v>100</v>
      </c>
    </row>
    <row r="9" spans="1:11">
      <c r="A9" s="2">
        <v>8</v>
      </c>
      <c r="B9" s="2">
        <v>23</v>
      </c>
      <c r="C9" s="2">
        <v>9</v>
      </c>
      <c r="D9" s="5">
        <f t="shared" si="0"/>
        <v>529</v>
      </c>
      <c r="E9" s="5">
        <f t="shared" si="1"/>
        <v>81</v>
      </c>
      <c r="F9" s="5">
        <f t="shared" si="2"/>
        <v>207</v>
      </c>
    </row>
    <row r="10" spans="1:11">
      <c r="A10" s="2">
        <v>9</v>
      </c>
      <c r="B10" s="2">
        <v>24</v>
      </c>
      <c r="C10" s="2">
        <v>11</v>
      </c>
      <c r="D10" s="5">
        <f t="shared" si="0"/>
        <v>576</v>
      </c>
      <c r="E10" s="5">
        <f t="shared" si="1"/>
        <v>121</v>
      </c>
      <c r="F10" s="5">
        <f t="shared" si="2"/>
        <v>264</v>
      </c>
    </row>
    <row r="11" spans="1:11">
      <c r="A11" s="2">
        <v>10</v>
      </c>
      <c r="B11" s="2">
        <v>25</v>
      </c>
      <c r="C11" s="2">
        <v>13</v>
      </c>
      <c r="D11" s="5">
        <f t="shared" si="0"/>
        <v>625</v>
      </c>
      <c r="E11" s="5">
        <f t="shared" si="1"/>
        <v>169</v>
      </c>
      <c r="F11" s="5">
        <f t="shared" si="2"/>
        <v>325</v>
      </c>
    </row>
    <row r="12" spans="1:11">
      <c r="A12" s="2">
        <v>11</v>
      </c>
      <c r="B12" s="2">
        <v>21</v>
      </c>
      <c r="C12" s="2">
        <v>7</v>
      </c>
      <c r="D12" s="5">
        <f t="shared" si="0"/>
        <v>441</v>
      </c>
      <c r="E12" s="5">
        <f t="shared" si="1"/>
        <v>49</v>
      </c>
      <c r="F12" s="5">
        <f t="shared" si="2"/>
        <v>147</v>
      </c>
    </row>
    <row r="13" spans="1:11">
      <c r="A13" s="2">
        <v>12</v>
      </c>
      <c r="B13" s="2">
        <v>20</v>
      </c>
      <c r="C13" s="2">
        <v>4</v>
      </c>
      <c r="D13" s="5">
        <f t="shared" si="0"/>
        <v>400</v>
      </c>
      <c r="E13" s="5">
        <f t="shared" si="1"/>
        <v>16</v>
      </c>
      <c r="F13" s="5">
        <f t="shared" si="2"/>
        <v>80</v>
      </c>
      <c r="H13" t="s">
        <v>15</v>
      </c>
    </row>
    <row r="14" spans="1:11">
      <c r="A14" s="2">
        <v>13</v>
      </c>
      <c r="B14" s="2">
        <v>20</v>
      </c>
      <c r="C14" s="2">
        <v>6</v>
      </c>
      <c r="D14" s="5">
        <f t="shared" si="0"/>
        <v>400</v>
      </c>
      <c r="E14" s="5">
        <f t="shared" si="1"/>
        <v>36</v>
      </c>
      <c r="F14" s="5">
        <f t="shared" si="2"/>
        <v>120</v>
      </c>
    </row>
    <row r="15" spans="1:11">
      <c r="A15" s="2">
        <v>14</v>
      </c>
      <c r="B15" s="2">
        <v>19</v>
      </c>
      <c r="C15" s="2">
        <v>3</v>
      </c>
      <c r="D15" s="5">
        <f t="shared" si="0"/>
        <v>361</v>
      </c>
      <c r="E15" s="5">
        <f t="shared" si="1"/>
        <v>9</v>
      </c>
      <c r="F15" s="5">
        <f t="shared" si="2"/>
        <v>57</v>
      </c>
    </row>
    <row r="16" spans="1:11">
      <c r="A16" s="2">
        <v>15</v>
      </c>
      <c r="B16" s="2">
        <v>25</v>
      </c>
      <c r="C16" s="2">
        <v>12</v>
      </c>
      <c r="D16" s="5">
        <f t="shared" si="0"/>
        <v>625</v>
      </c>
      <c r="E16" s="5">
        <f t="shared" si="1"/>
        <v>144</v>
      </c>
      <c r="F16" s="5">
        <f t="shared" si="2"/>
        <v>300</v>
      </c>
    </row>
    <row r="17" spans="1:6">
      <c r="A17" s="2">
        <v>16</v>
      </c>
      <c r="B17" s="2">
        <v>27</v>
      </c>
      <c r="C17" s="2">
        <v>13</v>
      </c>
      <c r="D17" s="5">
        <f t="shared" si="0"/>
        <v>729</v>
      </c>
      <c r="E17" s="5">
        <f t="shared" si="1"/>
        <v>169</v>
      </c>
      <c r="F17" s="5">
        <f t="shared" si="2"/>
        <v>351</v>
      </c>
    </row>
    <row r="18" spans="1:6">
      <c r="A18" s="2">
        <v>17</v>
      </c>
      <c r="B18" s="2">
        <v>28</v>
      </c>
      <c r="C18" s="2">
        <v>16</v>
      </c>
      <c r="D18" s="5">
        <f t="shared" si="0"/>
        <v>784</v>
      </c>
      <c r="E18" s="5">
        <f t="shared" si="1"/>
        <v>256</v>
      </c>
      <c r="F18" s="5">
        <f t="shared" si="2"/>
        <v>448</v>
      </c>
    </row>
    <row r="19" spans="1:6">
      <c r="A19" s="2">
        <v>18</v>
      </c>
      <c r="B19" s="2">
        <v>25</v>
      </c>
      <c r="C19" s="2">
        <v>12</v>
      </c>
      <c r="D19" s="5">
        <f t="shared" si="0"/>
        <v>625</v>
      </c>
      <c r="E19" s="5">
        <f t="shared" si="1"/>
        <v>144</v>
      </c>
      <c r="F19" s="5">
        <f t="shared" si="2"/>
        <v>300</v>
      </c>
    </row>
    <row r="20" spans="1:6">
      <c r="A20" s="2">
        <v>19</v>
      </c>
      <c r="B20" s="2">
        <v>26</v>
      </c>
      <c r="C20" s="2">
        <v>14</v>
      </c>
      <c r="D20" s="5">
        <f t="shared" si="0"/>
        <v>676</v>
      </c>
      <c r="E20" s="5">
        <f t="shared" si="1"/>
        <v>196</v>
      </c>
      <c r="F20" s="5">
        <f t="shared" si="2"/>
        <v>364</v>
      </c>
    </row>
    <row r="21" spans="1:6">
      <c r="A21" s="2">
        <v>20</v>
      </c>
      <c r="B21" s="2">
        <v>24</v>
      </c>
      <c r="C21" s="2">
        <v>12</v>
      </c>
      <c r="D21" s="5">
        <f t="shared" si="0"/>
        <v>576</v>
      </c>
      <c r="E21" s="5">
        <f t="shared" si="1"/>
        <v>144</v>
      </c>
      <c r="F21" s="5">
        <f t="shared" si="2"/>
        <v>288</v>
      </c>
    </row>
    <row r="22" spans="1:6">
      <c r="A22" s="2">
        <v>21</v>
      </c>
      <c r="B22" s="2">
        <v>27</v>
      </c>
      <c r="C22" s="2">
        <v>16</v>
      </c>
      <c r="D22" s="5">
        <f t="shared" si="0"/>
        <v>729</v>
      </c>
      <c r="E22" s="5">
        <f t="shared" si="1"/>
        <v>256</v>
      </c>
      <c r="F22" s="5">
        <f t="shared" si="2"/>
        <v>432</v>
      </c>
    </row>
    <row r="23" spans="1:6">
      <c r="A23" s="2">
        <v>22</v>
      </c>
      <c r="B23" s="2">
        <v>23</v>
      </c>
      <c r="C23" s="2">
        <v>9</v>
      </c>
      <c r="D23" s="5">
        <f t="shared" si="0"/>
        <v>529</v>
      </c>
      <c r="E23" s="5">
        <f t="shared" si="1"/>
        <v>81</v>
      </c>
      <c r="F23" s="5">
        <f t="shared" si="2"/>
        <v>207</v>
      </c>
    </row>
    <row r="24" spans="1:6">
      <c r="A24" s="2">
        <v>23</v>
      </c>
      <c r="B24" s="2">
        <v>24</v>
      </c>
      <c r="C24" s="2">
        <v>13</v>
      </c>
      <c r="D24" s="5">
        <f t="shared" si="0"/>
        <v>576</v>
      </c>
      <c r="E24" s="5">
        <f t="shared" si="1"/>
        <v>169</v>
      </c>
      <c r="F24" s="5">
        <f t="shared" si="2"/>
        <v>312</v>
      </c>
    </row>
    <row r="25" spans="1:6">
      <c r="A25" s="2">
        <v>24</v>
      </c>
      <c r="B25" s="2">
        <v>23</v>
      </c>
      <c r="C25" s="2">
        <v>11</v>
      </c>
      <c r="D25" s="5">
        <f t="shared" si="0"/>
        <v>529</v>
      </c>
      <c r="E25" s="5">
        <f t="shared" si="1"/>
        <v>121</v>
      </c>
      <c r="F25" s="5">
        <f t="shared" si="2"/>
        <v>253</v>
      </c>
    </row>
    <row r="26" spans="1:6">
      <c r="A26" s="2">
        <v>25</v>
      </c>
      <c r="B26" s="2">
        <v>22</v>
      </c>
      <c r="C26" s="2">
        <v>7</v>
      </c>
      <c r="D26" s="5">
        <f t="shared" si="0"/>
        <v>484</v>
      </c>
      <c r="E26" s="5">
        <f t="shared" si="1"/>
        <v>49</v>
      </c>
      <c r="F26" s="5">
        <f t="shared" si="2"/>
        <v>154</v>
      </c>
    </row>
    <row r="27" spans="1:6">
      <c r="A27" s="2">
        <v>26</v>
      </c>
      <c r="B27" s="2">
        <v>21</v>
      </c>
      <c r="C27" s="2">
        <v>5</v>
      </c>
      <c r="D27" s="5">
        <f t="shared" si="0"/>
        <v>441</v>
      </c>
      <c r="E27" s="5">
        <f t="shared" si="1"/>
        <v>25</v>
      </c>
      <c r="F27" s="5">
        <f t="shared" si="2"/>
        <v>105</v>
      </c>
    </row>
    <row r="28" spans="1:6">
      <c r="A28" s="2">
        <v>27</v>
      </c>
      <c r="B28" s="2">
        <v>26</v>
      </c>
      <c r="C28" s="2">
        <v>12</v>
      </c>
      <c r="D28" s="5">
        <f t="shared" si="0"/>
        <v>676</v>
      </c>
      <c r="E28" s="5">
        <f t="shared" si="1"/>
        <v>144</v>
      </c>
      <c r="F28" s="5">
        <f t="shared" si="2"/>
        <v>312</v>
      </c>
    </row>
    <row r="29" spans="1:6">
      <c r="A29" s="2">
        <v>28</v>
      </c>
      <c r="B29" s="2">
        <v>25</v>
      </c>
      <c r="C29" s="2">
        <v>11</v>
      </c>
      <c r="D29" s="5">
        <f t="shared" si="0"/>
        <v>625</v>
      </c>
      <c r="E29" s="5">
        <f t="shared" si="1"/>
        <v>121</v>
      </c>
      <c r="F29" s="5">
        <f t="shared" si="2"/>
        <v>275</v>
      </c>
    </row>
    <row r="30" spans="1:6">
      <c r="A30" s="2">
        <v>29</v>
      </c>
      <c r="B30" s="2">
        <v>26</v>
      </c>
      <c r="C30" s="2">
        <v>13</v>
      </c>
      <c r="D30" s="5">
        <f t="shared" si="0"/>
        <v>676</v>
      </c>
      <c r="E30" s="5">
        <f t="shared" si="1"/>
        <v>169</v>
      </c>
      <c r="F30" s="5">
        <f t="shared" si="2"/>
        <v>338</v>
      </c>
    </row>
    <row r="31" spans="1:6">
      <c r="A31" s="2">
        <v>30</v>
      </c>
      <c r="B31" s="2">
        <v>27</v>
      </c>
      <c r="C31" s="2">
        <v>14</v>
      </c>
      <c r="D31" s="5">
        <f t="shared" si="0"/>
        <v>729</v>
      </c>
      <c r="E31" s="5">
        <f t="shared" si="1"/>
        <v>196</v>
      </c>
      <c r="F31" s="5">
        <f t="shared" si="2"/>
        <v>378</v>
      </c>
    </row>
    <row r="32" spans="1:6">
      <c r="A32" s="5"/>
      <c r="B32" s="5">
        <f>SUM(B2:B31)</f>
        <v>699</v>
      </c>
      <c r="C32" s="5">
        <f t="shared" ref="C32:F32" si="3">SUM(C2:C31)</f>
        <v>282</v>
      </c>
      <c r="D32" s="5">
        <f t="shared" si="3"/>
        <v>16487</v>
      </c>
      <c r="E32" s="5">
        <f t="shared" si="3"/>
        <v>3112</v>
      </c>
      <c r="F32" s="5">
        <f t="shared" si="3"/>
        <v>6861</v>
      </c>
    </row>
    <row r="34" spans="1:6">
      <c r="B34" s="7">
        <v>21</v>
      </c>
      <c r="C34">
        <f>$J$2+($J$6*B34)</f>
        <v>6.0654018971542669</v>
      </c>
    </row>
    <row r="35" spans="1:6">
      <c r="B35" s="7">
        <v>30</v>
      </c>
      <c r="C35">
        <f>$J$2+($J$6*B35)</f>
        <v>19.113829256115828</v>
      </c>
    </row>
    <row r="36" spans="1:6">
      <c r="B36" s="7">
        <v>27</v>
      </c>
      <c r="C36">
        <f>$J$2+($J$6*B36)</f>
        <v>14.764353469795303</v>
      </c>
    </row>
    <row r="38" spans="1:6">
      <c r="A38" t="s">
        <v>19</v>
      </c>
    </row>
    <row r="39" spans="1:6" ht="15" thickBot="1"/>
    <row r="40" spans="1:6">
      <c r="A40" s="15" t="s">
        <v>20</v>
      </c>
      <c r="B40" s="15"/>
    </row>
    <row r="41" spans="1:6">
      <c r="A41" s="12" t="s">
        <v>21</v>
      </c>
      <c r="B41" s="12">
        <v>0.95545775132217925</v>
      </c>
    </row>
    <row r="42" spans="1:6">
      <c r="A42" s="12" t="s">
        <v>22</v>
      </c>
      <c r="B42" s="12">
        <v>0.91289951456163543</v>
      </c>
    </row>
    <row r="43" spans="1:6">
      <c r="A43" s="12" t="s">
        <v>23</v>
      </c>
      <c r="B43" s="12">
        <v>0.9097887829388368</v>
      </c>
    </row>
    <row r="44" spans="1:6">
      <c r="A44" s="12" t="s">
        <v>24</v>
      </c>
      <c r="B44" s="12">
        <v>1.1977768675487002</v>
      </c>
    </row>
    <row r="45" spans="1:6" ht="15" thickBot="1">
      <c r="A45" s="13" t="s">
        <v>25</v>
      </c>
      <c r="B45" s="13">
        <v>30</v>
      </c>
    </row>
    <row r="47" spans="1:6" ht="15" thickBot="1">
      <c r="A47" t="s">
        <v>26</v>
      </c>
    </row>
    <row r="48" spans="1:6">
      <c r="A48" s="14"/>
      <c r="B48" s="14" t="s">
        <v>31</v>
      </c>
      <c r="C48" s="14" t="s">
        <v>32</v>
      </c>
      <c r="D48" s="14" t="s">
        <v>33</v>
      </c>
      <c r="E48" s="14" t="s">
        <v>34</v>
      </c>
      <c r="F48" s="14" t="s">
        <v>35</v>
      </c>
    </row>
    <row r="49" spans="1:9">
      <c r="A49" s="12" t="s">
        <v>27</v>
      </c>
      <c r="B49" s="12">
        <v>1</v>
      </c>
      <c r="C49" s="12">
        <v>421.02925611582617</v>
      </c>
      <c r="D49" s="12">
        <v>421.02925611582617</v>
      </c>
      <c r="E49" s="12">
        <v>293.46778354999867</v>
      </c>
      <c r="F49" s="12">
        <v>2.2552236499842704E-16</v>
      </c>
    </row>
    <row r="50" spans="1:9">
      <c r="A50" s="12" t="s">
        <v>28</v>
      </c>
      <c r="B50" s="12">
        <v>28</v>
      </c>
      <c r="C50" s="12">
        <v>40.170743884173739</v>
      </c>
      <c r="D50" s="12">
        <v>1.4346694244347764</v>
      </c>
      <c r="E50" s="12"/>
      <c r="F50" s="12"/>
    </row>
    <row r="51" spans="1:9" ht="15" thickBot="1">
      <c r="A51" s="13" t="s">
        <v>29</v>
      </c>
      <c r="B51" s="13">
        <v>29</v>
      </c>
      <c r="C51" s="13">
        <v>461.19999999999993</v>
      </c>
      <c r="D51" s="13"/>
      <c r="E51" s="13"/>
      <c r="F51" s="13"/>
    </row>
    <row r="52" spans="1:9" ht="15" thickBot="1"/>
    <row r="53" spans="1:9">
      <c r="A53" s="14"/>
      <c r="B53" s="14" t="s">
        <v>36</v>
      </c>
      <c r="C53" s="14" t="s">
        <v>24</v>
      </c>
      <c r="D53" s="14" t="s">
        <v>37</v>
      </c>
      <c r="E53" s="14" t="s">
        <v>38</v>
      </c>
      <c r="F53" s="14" t="s">
        <v>39</v>
      </c>
      <c r="G53" s="14" t="s">
        <v>40</v>
      </c>
      <c r="H53" s="14" t="s">
        <v>41</v>
      </c>
      <c r="I53" s="14" t="s">
        <v>42</v>
      </c>
    </row>
    <row r="54" spans="1:9">
      <c r="A54" s="12" t="s">
        <v>30</v>
      </c>
      <c r="B54" s="16">
        <v>-24.380928607089373</v>
      </c>
      <c r="C54" s="12">
        <v>1.9840181387310463</v>
      </c>
      <c r="D54" s="12">
        <v>-12.288662150378885</v>
      </c>
      <c r="E54" s="12">
        <v>8.4851973988440259E-13</v>
      </c>
      <c r="F54" s="12">
        <v>-28.445005531917356</v>
      </c>
      <c r="G54" s="12">
        <v>-20.31685168226139</v>
      </c>
      <c r="H54" s="12">
        <v>-28.445005531917356</v>
      </c>
      <c r="I54" s="12">
        <v>-20.31685168226139</v>
      </c>
    </row>
    <row r="55" spans="1:9" ht="15" thickBot="1">
      <c r="A55" s="13" t="s">
        <v>43</v>
      </c>
      <c r="B55" s="17">
        <v>1.4498252621068399</v>
      </c>
      <c r="C55" s="13">
        <v>8.4632164201016741E-2</v>
      </c>
      <c r="D55" s="13">
        <v>17.130901422575487</v>
      </c>
      <c r="E55" s="13">
        <v>2.2552236499842384E-16</v>
      </c>
      <c r="F55" s="13">
        <v>1.2764641325318895</v>
      </c>
      <c r="G55" s="13">
        <v>1.6231863916817904</v>
      </c>
      <c r="H55" s="13">
        <v>1.2764641325318895</v>
      </c>
      <c r="I55" s="13">
        <v>1.6231863916817904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84ED-6492-4A48-8077-5BE33F8340C7}">
  <dimension ref="A1:P30"/>
  <sheetViews>
    <sheetView zoomScale="120" zoomScaleNormal="120" workbookViewId="0">
      <selection activeCell="C22" sqref="C22"/>
    </sheetView>
  </sheetViews>
  <sheetFormatPr defaultRowHeight="14.6"/>
  <sheetData>
    <row r="1" spans="1:11" ht="29.15">
      <c r="A1" s="3" t="s">
        <v>3</v>
      </c>
      <c r="B1" s="4" t="s">
        <v>4</v>
      </c>
      <c r="C1" s="4" t="s">
        <v>5</v>
      </c>
      <c r="D1" s="3" t="s">
        <v>10</v>
      </c>
      <c r="E1" s="3" t="s">
        <v>11</v>
      </c>
      <c r="F1" s="3" t="s">
        <v>12</v>
      </c>
    </row>
    <row r="2" spans="1:11">
      <c r="A2" s="5">
        <v>1</v>
      </c>
      <c r="B2" s="8">
        <v>0.08</v>
      </c>
      <c r="C2" s="8">
        <v>0.13500000000000001</v>
      </c>
      <c r="D2" s="8">
        <f>B2^2</f>
        <v>6.4000000000000003E-3</v>
      </c>
      <c r="E2" s="8">
        <f>C2^2</f>
        <v>1.8225000000000002E-2</v>
      </c>
      <c r="F2" s="8">
        <f>B2*C2</f>
        <v>1.0800000000000001E-2</v>
      </c>
      <c r="H2" t="s">
        <v>13</v>
      </c>
      <c r="I2">
        <f>(C23*D23)-(B23*F23)</f>
        <v>722.51800575000016</v>
      </c>
      <c r="J2" s="6">
        <f>I2/I3</f>
        <v>0.14015312139528485</v>
      </c>
      <c r="K2" t="s">
        <v>45</v>
      </c>
    </row>
    <row r="3" spans="1:11">
      <c r="A3" s="5">
        <v>2</v>
      </c>
      <c r="B3" s="8">
        <v>9</v>
      </c>
      <c r="C3" s="8">
        <v>0.73899999999999999</v>
      </c>
      <c r="D3" s="8">
        <f t="shared" ref="D3:D22" si="0">B3^2</f>
        <v>81</v>
      </c>
      <c r="E3" s="8">
        <f t="shared" ref="E3:E22" si="1">C3^2</f>
        <v>0.54612099999999997</v>
      </c>
      <c r="F3" s="8">
        <f t="shared" ref="F3:F22" si="2">B3*C3</f>
        <v>6.6509999999999998</v>
      </c>
      <c r="I3">
        <f>(21*D23)-(B23^2)</f>
        <v>5155.2045260000014</v>
      </c>
    </row>
    <row r="4" spans="1:11">
      <c r="A4" s="5">
        <v>3</v>
      </c>
      <c r="B4" s="8">
        <v>1E-3</v>
      </c>
      <c r="C4" s="8">
        <v>0.67</v>
      </c>
      <c r="D4" s="8">
        <f t="shared" si="0"/>
        <v>9.9999999999999995E-7</v>
      </c>
      <c r="E4" s="8">
        <f t="shared" si="1"/>
        <v>0.44890000000000008</v>
      </c>
      <c r="F4" s="8">
        <f t="shared" si="2"/>
        <v>6.7000000000000002E-4</v>
      </c>
    </row>
    <row r="5" spans="1:11">
      <c r="A5" s="5">
        <v>4</v>
      </c>
      <c r="B5" s="8">
        <v>0.1</v>
      </c>
      <c r="C5" s="8">
        <v>0.126</v>
      </c>
      <c r="D5" s="8">
        <f t="shared" si="0"/>
        <v>1.0000000000000002E-2</v>
      </c>
      <c r="E5" s="8">
        <f t="shared" si="1"/>
        <v>1.5876000000000001E-2</v>
      </c>
      <c r="F5" s="8">
        <f t="shared" si="2"/>
        <v>1.26E-2</v>
      </c>
    </row>
    <row r="6" spans="1:11">
      <c r="A6" s="5">
        <v>5</v>
      </c>
      <c r="B6" s="8">
        <v>8</v>
      </c>
      <c r="C6" s="8">
        <v>0.64600000000000002</v>
      </c>
      <c r="D6" s="8">
        <f t="shared" si="0"/>
        <v>64</v>
      </c>
      <c r="E6" s="8">
        <f t="shared" si="1"/>
        <v>0.41731600000000002</v>
      </c>
      <c r="F6" s="8">
        <f t="shared" si="2"/>
        <v>5.1680000000000001</v>
      </c>
      <c r="H6" t="s">
        <v>16</v>
      </c>
      <c r="I6">
        <f>(21*F23)-(B23*C23)</f>
        <v>311.0786240000001</v>
      </c>
      <c r="J6" s="6">
        <f>I6/I7</f>
        <v>6.0342634793846009E-2</v>
      </c>
      <c r="K6" t="s">
        <v>44</v>
      </c>
    </row>
    <row r="7" spans="1:11">
      <c r="A7" s="5">
        <v>6</v>
      </c>
      <c r="B7" s="8">
        <v>5</v>
      </c>
      <c r="C7" s="8">
        <v>0.435</v>
      </c>
      <c r="D7" s="8">
        <f t="shared" si="0"/>
        <v>25</v>
      </c>
      <c r="E7" s="8">
        <f t="shared" si="1"/>
        <v>0.189225</v>
      </c>
      <c r="F7" s="8">
        <f t="shared" si="2"/>
        <v>2.1749999999999998</v>
      </c>
      <c r="I7">
        <f>(21*D23)-(B23^2)</f>
        <v>5155.2045260000014</v>
      </c>
    </row>
    <row r="8" spans="1:11">
      <c r="A8" s="5">
        <v>7</v>
      </c>
      <c r="B8" s="8">
        <v>0.1</v>
      </c>
      <c r="C8" s="8">
        <v>6.9000000000000006E-2</v>
      </c>
      <c r="D8" s="8">
        <f t="shared" si="0"/>
        <v>1.0000000000000002E-2</v>
      </c>
      <c r="E8" s="8">
        <f t="shared" si="1"/>
        <v>4.7610000000000005E-3</v>
      </c>
      <c r="F8" s="8">
        <f t="shared" si="2"/>
        <v>6.9000000000000008E-3</v>
      </c>
    </row>
    <row r="9" spans="1:11">
      <c r="A9" s="5">
        <v>8</v>
      </c>
      <c r="B9" s="8">
        <v>6</v>
      </c>
      <c r="C9" s="8">
        <v>0.497</v>
      </c>
      <c r="D9" s="8">
        <f t="shared" si="0"/>
        <v>36</v>
      </c>
      <c r="E9" s="8">
        <f t="shared" si="1"/>
        <v>0.24700900000000001</v>
      </c>
      <c r="F9" s="8">
        <f t="shared" si="2"/>
        <v>2.9820000000000002</v>
      </c>
    </row>
    <row r="10" spans="1:11">
      <c r="A10" s="5">
        <v>9</v>
      </c>
      <c r="B10" s="8">
        <v>0.05</v>
      </c>
      <c r="C10" s="8">
        <v>6.8000000000000005E-2</v>
      </c>
      <c r="D10" s="8">
        <f t="shared" si="0"/>
        <v>2.5000000000000005E-3</v>
      </c>
      <c r="E10" s="8">
        <f t="shared" si="1"/>
        <v>4.6240000000000005E-3</v>
      </c>
      <c r="F10" s="8">
        <f t="shared" si="2"/>
        <v>3.4000000000000002E-3</v>
      </c>
    </row>
    <row r="11" spans="1:11" ht="18.45">
      <c r="A11" s="5">
        <v>10</v>
      </c>
      <c r="B11" s="8">
        <v>0.5</v>
      </c>
      <c r="C11" s="8">
        <v>0.11600000000000001</v>
      </c>
      <c r="D11" s="8">
        <f t="shared" si="0"/>
        <v>0.25</v>
      </c>
      <c r="E11" s="8">
        <f t="shared" si="1"/>
        <v>1.3456000000000001E-2</v>
      </c>
      <c r="F11" s="8">
        <f t="shared" si="2"/>
        <v>5.8000000000000003E-2</v>
      </c>
      <c r="H11" s="9" t="s">
        <v>17</v>
      </c>
    </row>
    <row r="12" spans="1:11">
      <c r="A12" s="5">
        <v>11</v>
      </c>
      <c r="B12" s="8">
        <v>2E-3</v>
      </c>
      <c r="C12" s="8">
        <v>7.0000000000000007E-2</v>
      </c>
      <c r="D12" s="8">
        <f t="shared" si="0"/>
        <v>3.9999999999999998E-6</v>
      </c>
      <c r="E12" s="8">
        <f t="shared" si="1"/>
        <v>4.9000000000000007E-3</v>
      </c>
      <c r="F12" s="8">
        <f t="shared" si="2"/>
        <v>1.4000000000000001E-4</v>
      </c>
    </row>
    <row r="13" spans="1:11">
      <c r="A13" s="5">
        <v>12</v>
      </c>
      <c r="B13" s="8">
        <v>2</v>
      </c>
      <c r="C13" s="8">
        <v>0.28899999999999998</v>
      </c>
      <c r="D13" s="8">
        <f t="shared" si="0"/>
        <v>4</v>
      </c>
      <c r="E13" s="8">
        <f t="shared" si="1"/>
        <v>8.3520999999999984E-2</v>
      </c>
      <c r="F13" s="8">
        <f t="shared" si="2"/>
        <v>0.57799999999999996</v>
      </c>
      <c r="H13" t="s">
        <v>19</v>
      </c>
    </row>
    <row r="14" spans="1:11" ht="15" thickBot="1">
      <c r="A14" s="5">
        <v>13</v>
      </c>
      <c r="B14" s="8">
        <v>5.0000000000000001E-3</v>
      </c>
      <c r="C14" s="8">
        <v>7.5999999999999998E-2</v>
      </c>
      <c r="D14" s="8">
        <f t="shared" si="0"/>
        <v>2.5000000000000001E-5</v>
      </c>
      <c r="E14" s="8">
        <f t="shared" si="1"/>
        <v>5.7759999999999999E-3</v>
      </c>
      <c r="F14" s="8">
        <f t="shared" si="2"/>
        <v>3.8000000000000002E-4</v>
      </c>
    </row>
    <row r="15" spans="1:11">
      <c r="A15" s="5">
        <v>14</v>
      </c>
      <c r="B15" s="8">
        <v>10</v>
      </c>
      <c r="C15" s="8">
        <v>0.74399999999999999</v>
      </c>
      <c r="D15" s="8">
        <f t="shared" si="0"/>
        <v>100</v>
      </c>
      <c r="E15" s="8">
        <f t="shared" si="1"/>
        <v>0.55353600000000003</v>
      </c>
      <c r="F15" s="8">
        <f t="shared" si="2"/>
        <v>7.4399999999999995</v>
      </c>
      <c r="H15" s="15" t="s">
        <v>20</v>
      </c>
      <c r="I15" s="15"/>
    </row>
    <row r="16" spans="1:11">
      <c r="A16" s="5">
        <v>15</v>
      </c>
      <c r="B16" s="8">
        <v>0.01</v>
      </c>
      <c r="C16" s="8">
        <v>8.3000000000000004E-2</v>
      </c>
      <c r="D16" s="8">
        <f t="shared" si="0"/>
        <v>1E-4</v>
      </c>
      <c r="E16" s="8">
        <f t="shared" si="1"/>
        <v>6.889000000000001E-3</v>
      </c>
      <c r="F16" s="8">
        <f t="shared" si="2"/>
        <v>8.3000000000000001E-4</v>
      </c>
      <c r="H16" s="12" t="s">
        <v>21</v>
      </c>
      <c r="I16" s="12">
        <v>0.85785132951924858</v>
      </c>
    </row>
    <row r="17" spans="1:16">
      <c r="A17" s="5">
        <v>16</v>
      </c>
      <c r="B17" s="8">
        <v>7</v>
      </c>
      <c r="C17" s="8">
        <v>0.56000000000000005</v>
      </c>
      <c r="D17" s="8">
        <f t="shared" si="0"/>
        <v>49</v>
      </c>
      <c r="E17" s="8">
        <f t="shared" si="1"/>
        <v>0.31360000000000005</v>
      </c>
      <c r="F17" s="8">
        <f t="shared" si="2"/>
        <v>3.9200000000000004</v>
      </c>
      <c r="H17" s="12" t="s">
        <v>22</v>
      </c>
      <c r="I17" s="12">
        <v>0.73590890355794247</v>
      </c>
    </row>
    <row r="18" spans="1:16">
      <c r="A18" s="5">
        <v>17</v>
      </c>
      <c r="B18" s="8">
        <v>6</v>
      </c>
      <c r="C18" s="8">
        <v>0.48</v>
      </c>
      <c r="D18" s="8">
        <f t="shared" si="0"/>
        <v>36</v>
      </c>
      <c r="E18" s="8">
        <f t="shared" si="1"/>
        <v>0.23039999999999999</v>
      </c>
      <c r="F18" s="8">
        <f t="shared" si="2"/>
        <v>2.88</v>
      </c>
      <c r="H18" s="12" t="s">
        <v>23</v>
      </c>
      <c r="I18" s="12">
        <v>0.72200937216625527</v>
      </c>
    </row>
    <row r="19" spans="1:16">
      <c r="A19" s="5">
        <v>18</v>
      </c>
      <c r="B19" s="8">
        <v>5</v>
      </c>
      <c r="C19" s="8">
        <v>0.39900000000000002</v>
      </c>
      <c r="D19" s="8">
        <f t="shared" si="0"/>
        <v>25</v>
      </c>
      <c r="E19" s="8">
        <f t="shared" si="1"/>
        <v>0.15920100000000001</v>
      </c>
      <c r="F19" s="8">
        <f t="shared" si="2"/>
        <v>1.9950000000000001</v>
      </c>
      <c r="H19" s="12" t="s">
        <v>24</v>
      </c>
      <c r="I19" s="12">
        <v>0.12993484196851557</v>
      </c>
    </row>
    <row r="20" spans="1:16" ht="15" thickBot="1">
      <c r="A20" s="5">
        <v>19</v>
      </c>
      <c r="B20" s="8">
        <v>1</v>
      </c>
      <c r="C20" s="8">
        <v>0.153</v>
      </c>
      <c r="D20" s="8">
        <f t="shared" si="0"/>
        <v>1</v>
      </c>
      <c r="E20" s="8">
        <f t="shared" si="1"/>
        <v>2.3408999999999999E-2</v>
      </c>
      <c r="F20" s="8">
        <f t="shared" si="2"/>
        <v>0.153</v>
      </c>
      <c r="H20" s="13" t="s">
        <v>25</v>
      </c>
      <c r="I20" s="13">
        <v>21</v>
      </c>
    </row>
    <row r="21" spans="1:16">
      <c r="A21" s="5">
        <v>20</v>
      </c>
      <c r="B21" s="8">
        <v>1</v>
      </c>
      <c r="C21" s="8">
        <v>0.14899999999999999</v>
      </c>
      <c r="D21" s="8">
        <f t="shared" si="0"/>
        <v>1</v>
      </c>
      <c r="E21" s="8">
        <f t="shared" si="1"/>
        <v>2.2200999999999999E-2</v>
      </c>
      <c r="F21" s="8">
        <f t="shared" si="2"/>
        <v>0.14899999999999999</v>
      </c>
    </row>
    <row r="22" spans="1:16" ht="15" thickBot="1">
      <c r="A22" s="5">
        <v>21</v>
      </c>
      <c r="B22" s="8">
        <v>6</v>
      </c>
      <c r="C22" s="8">
        <v>0.47299999999999998</v>
      </c>
      <c r="D22" s="8">
        <f t="shared" si="0"/>
        <v>36</v>
      </c>
      <c r="E22" s="8">
        <f t="shared" si="1"/>
        <v>0.22372899999999998</v>
      </c>
      <c r="F22" s="8">
        <f t="shared" si="2"/>
        <v>2.8380000000000001</v>
      </c>
      <c r="H22" t="s">
        <v>26</v>
      </c>
    </row>
    <row r="23" spans="1:16">
      <c r="A23" s="5"/>
      <c r="B23" s="8">
        <f>SUM(B2:B22)</f>
        <v>66.847999999999985</v>
      </c>
      <c r="C23" s="8">
        <f t="shared" ref="C23:F23" si="3">SUM(C2:C22)</f>
        <v>6.9770000000000003</v>
      </c>
      <c r="D23" s="8">
        <f t="shared" si="3"/>
        <v>458.27902999999992</v>
      </c>
      <c r="E23" s="8">
        <f t="shared" si="3"/>
        <v>3.5326749999999998</v>
      </c>
      <c r="F23" s="8">
        <f t="shared" si="3"/>
        <v>37.02272</v>
      </c>
      <c r="H23" s="14"/>
      <c r="I23" s="14" t="s">
        <v>31</v>
      </c>
      <c r="J23" s="14" t="s">
        <v>32</v>
      </c>
      <c r="K23" s="14" t="s">
        <v>33</v>
      </c>
      <c r="L23" s="14" t="s">
        <v>34</v>
      </c>
      <c r="M23" s="14" t="s">
        <v>35</v>
      </c>
    </row>
    <row r="24" spans="1:16">
      <c r="H24" s="12" t="s">
        <v>27</v>
      </c>
      <c r="I24" s="12">
        <v>1</v>
      </c>
      <c r="J24" s="12">
        <v>0.8938716095335304</v>
      </c>
      <c r="K24" s="12">
        <v>0.8938716095335304</v>
      </c>
      <c r="L24" s="12">
        <v>52.944871508262551</v>
      </c>
      <c r="M24" s="12">
        <v>6.6518821467967376E-7</v>
      </c>
    </row>
    <row r="25" spans="1:16">
      <c r="H25" s="12" t="s">
        <v>28</v>
      </c>
      <c r="I25" s="12">
        <v>19</v>
      </c>
      <c r="J25" s="12">
        <v>0.32077819999027918</v>
      </c>
      <c r="K25" s="12">
        <v>1.6883063157383114E-2</v>
      </c>
      <c r="L25" s="12"/>
      <c r="M25" s="12"/>
    </row>
    <row r="26" spans="1:16" ht="15" thickBot="1">
      <c r="B26">
        <v>1</v>
      </c>
      <c r="C26">
        <f>$J$2+($J$6*B26)</f>
        <v>0.20049575618913085</v>
      </c>
      <c r="H26" s="13" t="s">
        <v>29</v>
      </c>
      <c r="I26" s="13">
        <v>20</v>
      </c>
      <c r="J26" s="13">
        <v>1.2146498095238096</v>
      </c>
      <c r="K26" s="13"/>
      <c r="L26" s="13"/>
      <c r="M26" s="13"/>
    </row>
    <row r="27" spans="1:16" ht="15" thickBot="1">
      <c r="B27">
        <v>6</v>
      </c>
      <c r="C27">
        <f>$J$2+($J$6*B27)</f>
        <v>0.50220893015836099</v>
      </c>
    </row>
    <row r="28" spans="1:16">
      <c r="B28">
        <v>10</v>
      </c>
      <c r="C28">
        <f>$J$2+($J$6*B28)</f>
        <v>0.74357946933374497</v>
      </c>
      <c r="H28" s="14"/>
      <c r="I28" s="14" t="s">
        <v>36</v>
      </c>
      <c r="J28" s="14" t="s">
        <v>24</v>
      </c>
      <c r="K28" s="14" t="s">
        <v>37</v>
      </c>
      <c r="L28" s="14" t="s">
        <v>38</v>
      </c>
      <c r="M28" s="14" t="s">
        <v>39</v>
      </c>
      <c r="N28" s="14" t="s">
        <v>40</v>
      </c>
      <c r="O28" s="14" t="s">
        <v>41</v>
      </c>
      <c r="P28" s="14" t="s">
        <v>42</v>
      </c>
    </row>
    <row r="29" spans="1:16">
      <c r="H29" s="12" t="s">
        <v>30</v>
      </c>
      <c r="I29" s="16">
        <v>0.14015312139528491</v>
      </c>
      <c r="J29" s="12">
        <v>3.8740717972773508E-2</v>
      </c>
      <c r="K29" s="12">
        <v>3.6177213208537529</v>
      </c>
      <c r="L29" s="12">
        <v>1.8330158835201148E-3</v>
      </c>
      <c r="M29" s="12">
        <v>5.9067866793221624E-2</v>
      </c>
      <c r="N29" s="12">
        <v>0.22123837599734819</v>
      </c>
      <c r="O29" s="12">
        <v>5.9067866793221624E-2</v>
      </c>
      <c r="P29" s="12">
        <v>0.22123837599734819</v>
      </c>
    </row>
    <row r="30" spans="1:16" ht="15" thickBot="1">
      <c r="H30" s="13" t="s">
        <v>43</v>
      </c>
      <c r="I30" s="17">
        <v>6.0342634793846023E-2</v>
      </c>
      <c r="J30" s="13">
        <v>8.2930124984354134E-3</v>
      </c>
      <c r="K30" s="13">
        <v>7.2763226638366287</v>
      </c>
      <c r="L30" s="13">
        <v>6.6518821467967249E-7</v>
      </c>
      <c r="M30" s="13">
        <v>4.2985160151111951E-2</v>
      </c>
      <c r="N30" s="13">
        <v>7.7700109436580095E-2</v>
      </c>
      <c r="O30" s="13">
        <v>4.2985160151111951E-2</v>
      </c>
      <c r="P30" s="13">
        <v>7.7700109436580095E-2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1735-59D7-4255-8F49-098073A945B3}">
  <dimension ref="A1:Q44"/>
  <sheetViews>
    <sheetView workbookViewId="0">
      <selection sqref="A1:C11"/>
    </sheetView>
  </sheetViews>
  <sheetFormatPr defaultRowHeight="14.6"/>
  <cols>
    <col min="5" max="5" width="13" customWidth="1"/>
    <col min="8" max="8" width="12.4609375" bestFit="1" customWidth="1"/>
  </cols>
  <sheetData>
    <row r="1" spans="1:17">
      <c r="A1" s="5" t="s">
        <v>6</v>
      </c>
      <c r="B1" s="5" t="s">
        <v>7</v>
      </c>
      <c r="C1" s="5" t="s">
        <v>8</v>
      </c>
      <c r="D1" s="5" t="s">
        <v>10</v>
      </c>
      <c r="E1" s="5" t="s">
        <v>18</v>
      </c>
      <c r="F1" s="5" t="s">
        <v>12</v>
      </c>
      <c r="K1" t="s">
        <v>9</v>
      </c>
    </row>
    <row r="2" spans="1:17">
      <c r="A2" s="5">
        <v>1</v>
      </c>
      <c r="B2" s="5">
        <v>5</v>
      </c>
      <c r="C2" s="5">
        <v>10</v>
      </c>
      <c r="D2" s="5">
        <f>B2^2</f>
        <v>25</v>
      </c>
      <c r="E2" s="5">
        <f>C2^2</f>
        <v>100</v>
      </c>
      <c r="F2" s="5">
        <f>B2*C2</f>
        <v>50</v>
      </c>
      <c r="G2" t="s">
        <v>13</v>
      </c>
      <c r="H2" s="10">
        <f>(C12*D12)-(B12*F12)</f>
        <v>0</v>
      </c>
      <c r="I2" s="6">
        <f>H2/H3</f>
        <v>0</v>
      </c>
    </row>
    <row r="3" spans="1:17">
      <c r="A3" s="5">
        <v>2</v>
      </c>
      <c r="B3" s="5">
        <v>7</v>
      </c>
      <c r="C3" s="5">
        <v>14</v>
      </c>
      <c r="D3" s="5">
        <f t="shared" ref="D3:D11" si="0">B3^2</f>
        <v>49</v>
      </c>
      <c r="E3" s="5">
        <f t="shared" ref="E3:E11" si="1">C3^2</f>
        <v>196</v>
      </c>
      <c r="F3" s="5">
        <f t="shared" ref="F3:F11" si="2">B3*C3</f>
        <v>98</v>
      </c>
      <c r="H3">
        <f>(10*D12)-(B12^2)</f>
        <v>8661</v>
      </c>
    </row>
    <row r="4" spans="1:17">
      <c r="A4" s="5">
        <v>3</v>
      </c>
      <c r="B4" s="5">
        <v>10</v>
      </c>
      <c r="C4" s="5">
        <v>20</v>
      </c>
      <c r="D4" s="5">
        <f t="shared" si="0"/>
        <v>100</v>
      </c>
      <c r="E4" s="5">
        <f t="shared" si="1"/>
        <v>400</v>
      </c>
      <c r="F4" s="5">
        <f t="shared" si="2"/>
        <v>200</v>
      </c>
    </row>
    <row r="5" spans="1:17">
      <c r="A5" s="5">
        <v>4</v>
      </c>
      <c r="B5" s="5">
        <v>15</v>
      </c>
      <c r="C5" s="5">
        <v>30</v>
      </c>
      <c r="D5" s="5">
        <f t="shared" si="0"/>
        <v>225</v>
      </c>
      <c r="E5" s="5">
        <f t="shared" si="1"/>
        <v>900</v>
      </c>
      <c r="F5" s="5">
        <f t="shared" si="2"/>
        <v>450</v>
      </c>
    </row>
    <row r="6" spans="1:17">
      <c r="A6" s="5">
        <v>5</v>
      </c>
      <c r="B6" s="5">
        <v>30</v>
      </c>
      <c r="C6" s="5">
        <f>0+(2*B6)</f>
        <v>60</v>
      </c>
      <c r="D6" s="5">
        <f t="shared" si="0"/>
        <v>900</v>
      </c>
      <c r="E6" s="5">
        <f t="shared" si="1"/>
        <v>3600</v>
      </c>
      <c r="F6" s="5">
        <f t="shared" si="2"/>
        <v>1800</v>
      </c>
    </row>
    <row r="7" spans="1:17">
      <c r="A7" s="5">
        <v>6</v>
      </c>
      <c r="B7" s="5">
        <v>17</v>
      </c>
      <c r="C7" s="5">
        <v>34</v>
      </c>
      <c r="D7" s="5">
        <f t="shared" si="0"/>
        <v>289</v>
      </c>
      <c r="E7" s="5">
        <f t="shared" si="1"/>
        <v>1156</v>
      </c>
      <c r="F7" s="5">
        <f t="shared" si="2"/>
        <v>578</v>
      </c>
      <c r="G7" t="s">
        <v>14</v>
      </c>
      <c r="H7">
        <f>(10*F12)-(B12*C12)</f>
        <v>17322</v>
      </c>
      <c r="I7">
        <f>H7/H8</f>
        <v>2</v>
      </c>
    </row>
    <row r="8" spans="1:17">
      <c r="A8" s="5">
        <v>7</v>
      </c>
      <c r="B8" s="5">
        <v>25</v>
      </c>
      <c r="C8" s="5">
        <v>50</v>
      </c>
      <c r="D8" s="5">
        <f t="shared" si="0"/>
        <v>625</v>
      </c>
      <c r="E8" s="5">
        <f t="shared" si="1"/>
        <v>2500</v>
      </c>
      <c r="F8" s="5">
        <f t="shared" si="2"/>
        <v>1250</v>
      </c>
      <c r="H8">
        <f>(10*D12)-(B12^2)</f>
        <v>8661</v>
      </c>
    </row>
    <row r="9" spans="1:17">
      <c r="A9" s="5">
        <v>8</v>
      </c>
      <c r="B9" s="5">
        <v>2</v>
      </c>
      <c r="C9" s="5">
        <v>4</v>
      </c>
      <c r="D9" s="5">
        <f t="shared" si="0"/>
        <v>4</v>
      </c>
      <c r="E9" s="5">
        <f t="shared" si="1"/>
        <v>16</v>
      </c>
      <c r="F9" s="5">
        <f t="shared" si="2"/>
        <v>8</v>
      </c>
    </row>
    <row r="10" spans="1:17">
      <c r="A10" s="5">
        <v>9</v>
      </c>
      <c r="B10" s="5">
        <v>9</v>
      </c>
      <c r="C10" s="5">
        <v>18</v>
      </c>
      <c r="D10" s="5">
        <f t="shared" si="0"/>
        <v>81</v>
      </c>
      <c r="E10" s="5">
        <f t="shared" si="1"/>
        <v>324</v>
      </c>
      <c r="F10" s="5">
        <f t="shared" si="2"/>
        <v>162</v>
      </c>
      <c r="G10" t="s">
        <v>9</v>
      </c>
    </row>
    <row r="11" spans="1:17">
      <c r="A11" s="5">
        <v>10</v>
      </c>
      <c r="B11" s="5">
        <v>27</v>
      </c>
      <c r="C11" s="5">
        <v>54</v>
      </c>
      <c r="D11" s="5">
        <f t="shared" si="0"/>
        <v>729</v>
      </c>
      <c r="E11" s="5">
        <f t="shared" si="1"/>
        <v>2916</v>
      </c>
      <c r="F11" s="5">
        <f t="shared" si="2"/>
        <v>1458</v>
      </c>
    </row>
    <row r="12" spans="1:17">
      <c r="A12" s="5"/>
      <c r="B12" s="5">
        <f>SUM(B2:B11)</f>
        <v>147</v>
      </c>
      <c r="C12" s="5">
        <f t="shared" ref="C12:F12" si="3">SUM(C2:C11)</f>
        <v>294</v>
      </c>
      <c r="D12" s="5">
        <f t="shared" si="3"/>
        <v>3027</v>
      </c>
      <c r="E12" s="5">
        <f t="shared" si="3"/>
        <v>12108</v>
      </c>
      <c r="F12" s="5">
        <f t="shared" si="3"/>
        <v>6054</v>
      </c>
    </row>
    <row r="14" spans="1:17">
      <c r="A14" s="18"/>
      <c r="B14" s="11">
        <v>30</v>
      </c>
      <c r="C14" s="18">
        <f>I2+(I7*B14)</f>
        <v>60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>
      <c r="A15" s="18"/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>
      <c r="A16" s="18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>
      <c r="A17" s="18"/>
      <c r="B17" s="11"/>
      <c r="C17" s="18"/>
      <c r="D17" s="18"/>
      <c r="E17" s="18"/>
      <c r="F17" s="18"/>
      <c r="G17" s="19"/>
      <c r="H17" s="19"/>
      <c r="I17" s="18"/>
      <c r="J17" s="18"/>
      <c r="K17" s="18"/>
      <c r="L17" s="18"/>
      <c r="M17" s="18"/>
      <c r="N17" s="18"/>
      <c r="O17" s="18"/>
      <c r="P17" s="18"/>
      <c r="Q17" s="18"/>
    </row>
    <row r="18" spans="1:17">
      <c r="A18" s="18"/>
      <c r="B18" s="11"/>
      <c r="C18" s="18"/>
      <c r="D18" s="18"/>
      <c r="E18" s="18"/>
      <c r="F18" s="18"/>
      <c r="G18" s="12"/>
      <c r="H18" s="12"/>
      <c r="I18" s="18"/>
      <c r="J18" s="18"/>
      <c r="K18" s="18"/>
      <c r="L18" s="18"/>
      <c r="M18" s="18"/>
      <c r="N18" s="18"/>
      <c r="O18" s="18"/>
      <c r="P18" s="18"/>
      <c r="Q18" s="18"/>
    </row>
    <row r="19" spans="1:17">
      <c r="A19" s="18"/>
      <c r="B19" s="11"/>
      <c r="C19" s="18"/>
      <c r="D19" s="18"/>
      <c r="E19" s="18"/>
      <c r="F19" s="18"/>
      <c r="G19" s="12"/>
      <c r="H19" s="12"/>
      <c r="I19" s="18"/>
      <c r="J19" s="18"/>
      <c r="K19" s="18"/>
      <c r="L19" s="18"/>
      <c r="M19" s="18"/>
      <c r="N19" s="18"/>
      <c r="O19" s="18"/>
      <c r="P19" s="18"/>
      <c r="Q19" s="18"/>
    </row>
    <row r="20" spans="1:17">
      <c r="A20" s="18"/>
      <c r="B20" s="11"/>
      <c r="C20" s="18"/>
      <c r="D20" s="18"/>
      <c r="E20" s="18"/>
      <c r="F20" s="18"/>
      <c r="G20" s="12"/>
      <c r="H20" s="12"/>
      <c r="I20" s="18"/>
      <c r="J20" s="18"/>
      <c r="K20" s="18"/>
      <c r="L20" s="18"/>
      <c r="M20" s="18"/>
      <c r="N20" s="18"/>
      <c r="O20" s="18"/>
      <c r="P20" s="18"/>
      <c r="Q20" s="18"/>
    </row>
    <row r="21" spans="1:17">
      <c r="A21" s="18"/>
      <c r="B21" s="11"/>
      <c r="C21" s="18"/>
      <c r="D21" s="18"/>
      <c r="E21" s="18"/>
      <c r="F21" s="18"/>
      <c r="G21" s="12"/>
      <c r="H21" s="12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18"/>
      <c r="B22" s="11"/>
      <c r="C22" s="18"/>
      <c r="D22" s="18"/>
      <c r="E22" s="18"/>
      <c r="F22" s="18"/>
      <c r="G22" s="12"/>
      <c r="H22" s="12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18"/>
      <c r="B23" s="1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>
      <c r="A25" s="18"/>
      <c r="B25" s="18"/>
      <c r="C25" s="18"/>
      <c r="D25" s="18"/>
      <c r="E25" s="18"/>
      <c r="F25" s="18"/>
      <c r="G25" s="18"/>
      <c r="H25" s="18"/>
      <c r="I25" s="18"/>
      <c r="J25" s="20"/>
      <c r="K25" s="20"/>
      <c r="L25" s="20"/>
      <c r="M25" s="18"/>
      <c r="N25" s="18"/>
      <c r="O25" s="18"/>
      <c r="P25" s="18"/>
      <c r="Q25" s="18"/>
    </row>
    <row r="26" spans="1:17">
      <c r="A26" s="18"/>
      <c r="B26" s="18"/>
      <c r="C26" s="18"/>
      <c r="D26" s="18"/>
      <c r="E26" s="18"/>
      <c r="F26" s="18"/>
      <c r="G26" s="18"/>
      <c r="H26" s="18"/>
      <c r="I26" s="18"/>
      <c r="J26" s="12"/>
      <c r="K26" s="12"/>
      <c r="L26" s="12"/>
      <c r="M26" s="18"/>
      <c r="N26" s="18"/>
      <c r="O26" s="18"/>
      <c r="P26" s="18"/>
      <c r="Q26" s="18"/>
    </row>
    <row r="27" spans="1:17">
      <c r="A27" s="19"/>
      <c r="B27" s="19"/>
      <c r="C27" s="18"/>
      <c r="D27" s="18"/>
      <c r="E27" s="18"/>
      <c r="F27" s="18"/>
      <c r="G27" s="18"/>
      <c r="H27" s="18"/>
      <c r="I27" s="18"/>
      <c r="J27" s="12"/>
      <c r="K27" s="12"/>
      <c r="L27" s="12"/>
      <c r="M27" s="18"/>
      <c r="N27" s="18"/>
      <c r="O27" s="18"/>
      <c r="P27" s="18"/>
      <c r="Q27" s="18"/>
    </row>
    <row r="28" spans="1:17">
      <c r="A28" s="12"/>
      <c r="B28" s="12"/>
      <c r="C28" s="18"/>
      <c r="D28" s="18"/>
      <c r="E28" s="18"/>
      <c r="F28" s="18"/>
      <c r="G28" s="18"/>
      <c r="H28" s="18"/>
      <c r="I28" s="18"/>
      <c r="J28" s="12"/>
      <c r="K28" s="12"/>
      <c r="L28" s="12"/>
      <c r="M28" s="18"/>
      <c r="N28" s="18"/>
      <c r="O28" s="18"/>
      <c r="P28" s="18"/>
      <c r="Q28" s="18"/>
    </row>
    <row r="29" spans="1:17">
      <c r="A29" s="12"/>
      <c r="B29" s="1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2"/>
      <c r="B30" s="12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12"/>
      <c r="B31" s="12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spans="1:17">
      <c r="A32" s="12"/>
      <c r="B32" s="12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1:16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6">
      <c r="A35" s="20"/>
      <c r="B35" s="20"/>
      <c r="C35" s="20"/>
      <c r="D35" s="20"/>
      <c r="E35" s="20"/>
      <c r="F35" s="20"/>
      <c r="G35" s="18"/>
      <c r="H35" s="18"/>
      <c r="I35" s="18"/>
      <c r="J35" s="18"/>
      <c r="K35" s="18"/>
    </row>
    <row r="36" spans="1:16">
      <c r="A36" s="12"/>
      <c r="B36" s="12"/>
      <c r="C36" s="12"/>
      <c r="D36" s="12"/>
      <c r="E36" s="12"/>
      <c r="F36" s="12"/>
      <c r="G36" s="18"/>
      <c r="H36" s="18"/>
      <c r="I36" s="18"/>
      <c r="J36" s="18"/>
      <c r="K36" s="18"/>
    </row>
    <row r="37" spans="1:16">
      <c r="A37" s="12"/>
      <c r="B37" s="12"/>
      <c r="C37" s="12"/>
      <c r="D37" s="12"/>
      <c r="E37" s="12"/>
      <c r="F37" s="12"/>
      <c r="G37" s="18"/>
      <c r="H37" s="18"/>
      <c r="I37" s="18"/>
      <c r="J37" s="18"/>
      <c r="K37" s="18"/>
    </row>
    <row r="38" spans="1:16">
      <c r="A38" s="12"/>
      <c r="B38" s="12"/>
      <c r="C38" s="12"/>
      <c r="D38" s="12"/>
      <c r="E38" s="12"/>
      <c r="F38" s="12"/>
      <c r="G38" s="18"/>
      <c r="H38" s="18"/>
      <c r="I38" s="18"/>
      <c r="J38" s="18"/>
      <c r="K38" s="18"/>
    </row>
    <row r="39" spans="1:16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6">
      <c r="A40" s="20"/>
      <c r="B40" s="20"/>
      <c r="C40" s="20"/>
      <c r="D40" s="20"/>
      <c r="E40" s="20"/>
      <c r="F40" s="20"/>
      <c r="G40" s="20"/>
      <c r="H40" s="20"/>
      <c r="I40" s="20"/>
      <c r="J40" s="18"/>
      <c r="K40" s="18"/>
    </row>
    <row r="41" spans="1:16">
      <c r="A41" s="12"/>
      <c r="B41" s="21"/>
      <c r="C41" s="12"/>
      <c r="D41" s="12"/>
      <c r="E41" s="12"/>
      <c r="F41" s="12"/>
      <c r="G41" s="12"/>
      <c r="H41" s="12"/>
      <c r="I41" s="12"/>
      <c r="J41" s="18"/>
      <c r="K41" s="18"/>
    </row>
    <row r="42" spans="1:16">
      <c r="A42" s="12"/>
      <c r="B42" s="12"/>
      <c r="C42" s="12"/>
      <c r="D42" s="12"/>
      <c r="E42" s="12"/>
      <c r="F42" s="12"/>
      <c r="G42" s="12"/>
      <c r="H42" s="12"/>
      <c r="I42" s="12"/>
      <c r="J42" s="18"/>
      <c r="K42" s="18"/>
    </row>
    <row r="43" spans="1:16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6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D48-E0F9-45BD-A174-FCA49B9142E6}">
  <dimension ref="A1:L15"/>
  <sheetViews>
    <sheetView workbookViewId="0">
      <selection activeCell="O8" sqref="O8"/>
    </sheetView>
  </sheetViews>
  <sheetFormatPr defaultRowHeight="14.6"/>
  <sheetData>
    <row r="1" spans="1:12">
      <c r="A1" s="5" t="s">
        <v>6</v>
      </c>
      <c r="B1" s="5" t="s">
        <v>7</v>
      </c>
      <c r="C1" s="5" t="s">
        <v>8</v>
      </c>
      <c r="E1" s="22" t="s">
        <v>8</v>
      </c>
      <c r="F1" s="22" t="s">
        <v>44</v>
      </c>
      <c r="G1" s="22" t="s">
        <v>7</v>
      </c>
      <c r="H1" s="22" t="s">
        <v>45</v>
      </c>
      <c r="I1" s="22" t="s">
        <v>46</v>
      </c>
      <c r="J1" s="22" t="s">
        <v>48</v>
      </c>
    </row>
    <row r="2" spans="1:12">
      <c r="A2" s="5">
        <v>1</v>
      </c>
      <c r="B2" s="5">
        <v>5</v>
      </c>
      <c r="C2" s="5">
        <v>10</v>
      </c>
      <c r="E2" s="24">
        <v>10</v>
      </c>
      <c r="F2" s="25">
        <f>$F$14</f>
        <v>2</v>
      </c>
      <c r="G2" s="24">
        <v>5</v>
      </c>
      <c r="H2" s="25">
        <f>$F$15</f>
        <v>0</v>
      </c>
      <c r="I2" s="23">
        <f>F2*G2+H2</f>
        <v>10</v>
      </c>
      <c r="J2" s="23">
        <f>I2-E2</f>
        <v>0</v>
      </c>
    </row>
    <row r="3" spans="1:12">
      <c r="A3" s="5">
        <v>2</v>
      </c>
      <c r="B3" s="5">
        <v>7</v>
      </c>
      <c r="C3" s="5">
        <v>14</v>
      </c>
      <c r="E3" s="5">
        <v>14</v>
      </c>
      <c r="F3" s="23">
        <f t="shared" ref="F3:F11" si="0">$F$14</f>
        <v>2</v>
      </c>
      <c r="G3" s="5">
        <v>7</v>
      </c>
      <c r="H3" s="23">
        <f t="shared" ref="H3:H11" si="1">$F$15</f>
        <v>0</v>
      </c>
      <c r="I3" s="23">
        <f t="shared" ref="I3:I11" si="2">F3*G3+H3</f>
        <v>14</v>
      </c>
      <c r="J3" s="23">
        <f t="shared" ref="J3:J11" si="3">I3-E3</f>
        <v>0</v>
      </c>
    </row>
    <row r="4" spans="1:12">
      <c r="A4" s="5">
        <v>3</v>
      </c>
      <c r="B4" s="5">
        <v>10</v>
      </c>
      <c r="C4" s="5">
        <v>20</v>
      </c>
      <c r="E4" s="5">
        <v>20</v>
      </c>
      <c r="F4" s="23">
        <f t="shared" si="0"/>
        <v>2</v>
      </c>
      <c r="G4" s="5">
        <v>10</v>
      </c>
      <c r="H4" s="23">
        <f t="shared" si="1"/>
        <v>0</v>
      </c>
      <c r="I4" s="23">
        <f t="shared" si="2"/>
        <v>20</v>
      </c>
      <c r="J4" s="23">
        <f t="shared" si="3"/>
        <v>0</v>
      </c>
    </row>
    <row r="5" spans="1:12">
      <c r="A5" s="5">
        <v>4</v>
      </c>
      <c r="B5" s="5">
        <v>15</v>
      </c>
      <c r="C5" s="5">
        <v>30</v>
      </c>
      <c r="E5" s="5">
        <v>30</v>
      </c>
      <c r="F5" s="23">
        <f t="shared" si="0"/>
        <v>2</v>
      </c>
      <c r="G5" s="5">
        <v>15</v>
      </c>
      <c r="H5" s="23">
        <f t="shared" si="1"/>
        <v>0</v>
      </c>
      <c r="I5" s="23">
        <f t="shared" si="2"/>
        <v>30</v>
      </c>
      <c r="J5" s="23">
        <f t="shared" si="3"/>
        <v>0</v>
      </c>
    </row>
    <row r="6" spans="1:12">
      <c r="A6" s="5">
        <v>5</v>
      </c>
      <c r="B6" s="5">
        <v>30</v>
      </c>
      <c r="C6" s="5">
        <f>0+(2*B6)</f>
        <v>60</v>
      </c>
      <c r="E6" s="5">
        <v>60</v>
      </c>
      <c r="F6" s="23">
        <f t="shared" si="0"/>
        <v>2</v>
      </c>
      <c r="G6" s="5">
        <v>30</v>
      </c>
      <c r="H6" s="23">
        <f t="shared" si="1"/>
        <v>0</v>
      </c>
      <c r="I6" s="23">
        <f t="shared" si="2"/>
        <v>60</v>
      </c>
      <c r="J6" s="23">
        <f t="shared" si="3"/>
        <v>0</v>
      </c>
    </row>
    <row r="7" spans="1:12">
      <c r="A7" s="5">
        <v>6</v>
      </c>
      <c r="B7" s="5">
        <v>17</v>
      </c>
      <c r="C7" s="5">
        <v>34</v>
      </c>
      <c r="E7" s="5">
        <v>34</v>
      </c>
      <c r="F7" s="23">
        <f t="shared" si="0"/>
        <v>2</v>
      </c>
      <c r="G7" s="5">
        <v>17</v>
      </c>
      <c r="H7" s="23">
        <f t="shared" si="1"/>
        <v>0</v>
      </c>
      <c r="I7" s="23">
        <f t="shared" si="2"/>
        <v>34</v>
      </c>
      <c r="J7" s="23">
        <f t="shared" si="3"/>
        <v>0</v>
      </c>
    </row>
    <row r="8" spans="1:12">
      <c r="A8" s="5">
        <v>7</v>
      </c>
      <c r="B8" s="5">
        <v>25</v>
      </c>
      <c r="C8" s="5">
        <v>50</v>
      </c>
      <c r="E8" s="5">
        <v>50</v>
      </c>
      <c r="F8" s="23">
        <f t="shared" si="0"/>
        <v>2</v>
      </c>
      <c r="G8" s="5">
        <v>25</v>
      </c>
      <c r="H8" s="23">
        <f t="shared" si="1"/>
        <v>0</v>
      </c>
      <c r="I8" s="23">
        <f t="shared" si="2"/>
        <v>50</v>
      </c>
      <c r="J8" s="23">
        <f t="shared" si="3"/>
        <v>0</v>
      </c>
    </row>
    <row r="9" spans="1:12">
      <c r="A9" s="5">
        <v>8</v>
      </c>
      <c r="B9" s="5">
        <v>2</v>
      </c>
      <c r="C9" s="5">
        <v>4</v>
      </c>
      <c r="E9" s="5">
        <v>4</v>
      </c>
      <c r="F9" s="23">
        <f t="shared" si="0"/>
        <v>2</v>
      </c>
      <c r="G9" s="5">
        <v>2</v>
      </c>
      <c r="H9" s="23">
        <f t="shared" si="1"/>
        <v>0</v>
      </c>
      <c r="I9" s="23">
        <f t="shared" si="2"/>
        <v>4</v>
      </c>
      <c r="J9" s="23">
        <f t="shared" si="3"/>
        <v>0</v>
      </c>
    </row>
    <row r="10" spans="1:12">
      <c r="A10" s="5">
        <v>9</v>
      </c>
      <c r="B10" s="5">
        <v>9</v>
      </c>
      <c r="C10" s="5">
        <v>18</v>
      </c>
      <c r="E10" s="5">
        <v>18</v>
      </c>
      <c r="F10" s="23">
        <f t="shared" si="0"/>
        <v>2</v>
      </c>
      <c r="G10" s="5">
        <v>9</v>
      </c>
      <c r="H10" s="23">
        <f t="shared" si="1"/>
        <v>0</v>
      </c>
      <c r="I10" s="23">
        <f t="shared" si="2"/>
        <v>18</v>
      </c>
      <c r="J10" s="23">
        <f t="shared" si="3"/>
        <v>0</v>
      </c>
    </row>
    <row r="11" spans="1:12">
      <c r="A11" s="5">
        <v>10</v>
      </c>
      <c r="B11" s="5">
        <v>27</v>
      </c>
      <c r="C11" s="5">
        <v>54</v>
      </c>
      <c r="E11" s="5">
        <v>54</v>
      </c>
      <c r="F11" s="23">
        <f t="shared" si="0"/>
        <v>2</v>
      </c>
      <c r="G11" s="5">
        <v>27</v>
      </c>
      <c r="H11" s="23">
        <f t="shared" si="1"/>
        <v>0</v>
      </c>
      <c r="I11" s="23">
        <f t="shared" si="2"/>
        <v>54</v>
      </c>
      <c r="J11" s="23">
        <f t="shared" si="3"/>
        <v>0</v>
      </c>
    </row>
    <row r="12" spans="1:12">
      <c r="E12" s="23"/>
      <c r="F12" s="23"/>
      <c r="G12" s="23"/>
      <c r="H12" s="23"/>
      <c r="I12" s="23"/>
      <c r="J12" s="23">
        <f>ABS(SUM(J2:J11))</f>
        <v>0</v>
      </c>
    </row>
    <row r="13" spans="1:12">
      <c r="E13" s="23"/>
      <c r="F13" s="23"/>
      <c r="G13" s="23"/>
      <c r="H13" s="23"/>
      <c r="I13" s="27" t="s">
        <v>47</v>
      </c>
      <c r="J13" s="27">
        <f>J12/A11</f>
        <v>0</v>
      </c>
      <c r="L13" s="26" t="s">
        <v>49</v>
      </c>
    </row>
    <row r="14" spans="1:12">
      <c r="E14" s="6" t="s">
        <v>44</v>
      </c>
      <c r="F14" s="6">
        <v>2</v>
      </c>
    </row>
    <row r="15" spans="1:12">
      <c r="E15" s="6" t="s">
        <v>45</v>
      </c>
      <c r="F15" s="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2FD3-19F6-475F-B699-0E710285111C}">
  <dimension ref="A1"/>
  <sheetViews>
    <sheetView workbookViewId="0">
      <selection activeCell="L15" sqref="L15"/>
    </sheetView>
  </sheetViews>
  <sheetFormatPr defaultRowHeight="14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Suhu - Cacat</vt:lpstr>
      <vt:lpstr>Size - Download</vt:lpstr>
      <vt:lpstr>SimpleXY</vt:lpstr>
      <vt:lpstr>Sheet1</vt:lpstr>
      <vt:lpstr>Persamaan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Peter</dc:creator>
  <cp:lastModifiedBy>Jerry Peter</cp:lastModifiedBy>
  <dcterms:created xsi:type="dcterms:W3CDTF">2021-07-18T06:11:22Z</dcterms:created>
  <dcterms:modified xsi:type="dcterms:W3CDTF">2021-07-24T11:54:09Z</dcterms:modified>
</cp:coreProperties>
</file>