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L-BFGS_FPGA-main\result\"/>
    </mc:Choice>
  </mc:AlternateContent>
  <xr:revisionPtr revIDLastSave="0" documentId="13_ncr:1_{95DB0823-2802-4EC3-ACA6-B1E5DB4FA2B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D3" i="1"/>
  <c r="S3" i="1"/>
  <c r="I3" i="1"/>
  <c r="K12" i="1" s="1"/>
  <c r="M12" i="1" s="1"/>
  <c r="P9" i="1"/>
  <c r="P8" i="1"/>
  <c r="P7" i="1"/>
  <c r="P6" i="1"/>
  <c r="P17" i="1"/>
  <c r="P10" i="1"/>
  <c r="P11" i="1"/>
  <c r="P12" i="1"/>
  <c r="P13" i="1"/>
  <c r="P14" i="1"/>
  <c r="P15" i="1"/>
  <c r="P16" i="1"/>
  <c r="P5" i="1"/>
  <c r="K4" i="1" l="1"/>
  <c r="M4" i="1" s="1"/>
  <c r="K5" i="1"/>
  <c r="M5" i="1" s="1"/>
  <c r="K6" i="1"/>
  <c r="M6" i="1" s="1"/>
  <c r="K7" i="1"/>
  <c r="M7" i="1" s="1"/>
  <c r="K8" i="1"/>
  <c r="M8" i="1" s="1"/>
  <c r="K17" i="1"/>
  <c r="M17" i="1" s="1"/>
  <c r="K16" i="1"/>
  <c r="M16" i="1" s="1"/>
  <c r="K14" i="1"/>
  <c r="M14" i="1" s="1"/>
  <c r="K13" i="1"/>
  <c r="M13" i="1" s="1"/>
  <c r="K11" i="1"/>
  <c r="M11" i="1" s="1"/>
  <c r="K10" i="1"/>
  <c r="M10" i="1" s="1"/>
  <c r="K9" i="1"/>
  <c r="M9" i="1" s="1"/>
  <c r="K15" i="1"/>
  <c r="M15" i="1" s="1"/>
</calcChain>
</file>

<file path=xl/sharedStrings.xml><?xml version="1.0" encoding="utf-8"?>
<sst xmlns="http://schemas.openxmlformats.org/spreadsheetml/2006/main" count="30" uniqueCount="21">
  <si>
    <t>/</t>
    <phoneticPr fontId="1" type="noConversion"/>
  </si>
  <si>
    <t>Ieration</t>
    <phoneticPr fontId="1" type="noConversion"/>
  </si>
  <si>
    <t xml:space="preserve">gradient calculation time /us </t>
    <phoneticPr fontId="1" type="noConversion"/>
  </si>
  <si>
    <t xml:space="preserve">object function calculation time /us </t>
    <phoneticPr fontId="1" type="noConversion"/>
  </si>
  <si>
    <t>LSU  time  (CPU)</t>
  </si>
  <si>
    <t>LSU speed up</t>
    <phoneticPr fontId="1" type="noConversion"/>
  </si>
  <si>
    <t>total speed up</t>
    <phoneticPr fontId="1" type="noConversion"/>
  </si>
  <si>
    <t>SDU speed up</t>
    <phoneticPr fontId="1" type="noConversion"/>
  </si>
  <si>
    <t>SDU time (CPU) /s</t>
    <phoneticPr fontId="1" type="noConversion"/>
  </si>
  <si>
    <t>SDU time (FPGA) /us</t>
    <phoneticPr fontId="1" type="noConversion"/>
  </si>
  <si>
    <t>total time (CPU) /s</t>
    <phoneticPr fontId="1" type="noConversion"/>
  </si>
  <si>
    <t>total time (FPGA) /us</t>
    <phoneticPr fontId="1" type="noConversion"/>
  </si>
  <si>
    <t>LSU time (FPGA) /us</t>
    <phoneticPr fontId="1" type="noConversion"/>
  </si>
  <si>
    <t>OFU value (CPU)</t>
    <phoneticPr fontId="1" type="noConversion"/>
  </si>
  <si>
    <t>OFU value (FPGA)</t>
    <phoneticPr fontId="1" type="noConversion"/>
  </si>
  <si>
    <t>OFU value difference</t>
    <phoneticPr fontId="1" type="noConversion"/>
  </si>
  <si>
    <t>alpha value (CPU)</t>
    <phoneticPr fontId="1" type="noConversion"/>
  </si>
  <si>
    <t>alpha value (FPGA)</t>
    <phoneticPr fontId="1" type="noConversion"/>
  </si>
  <si>
    <t>alpha value difference</t>
    <phoneticPr fontId="1" type="noConversion"/>
  </si>
  <si>
    <t>LSU+2*OFU time</t>
    <phoneticPr fontId="1" type="noConversion"/>
  </si>
  <si>
    <t>if fxk+1 - fxk &lt; 1e-5 break，i7-12700 @4.5GHz and FPGA (62.5M clk) speed comparison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</si>
</sst>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%"/>
    <numFmt numFmtId="177" formatCode="0.0000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C1" zoomScale="85" zoomScaleNormal="85" workbookViewId="0">
      <selection sqref="A1:S1"/>
    </sheetView>
  </sheetViews>
  <sheetFormatPr defaultRowHeight="13.8" x14ac:dyDescent="0.25"/>
  <cols>
    <col min="2" max="2" width="23.88671875" customWidth="1"/>
    <col min="3" max="3" width="18.88671875" customWidth="1"/>
    <col min="4" max="4" width="20.33203125" customWidth="1"/>
    <col min="5" max="5" width="21.44140625" customWidth="1"/>
    <col min="6" max="6" width="18.5546875" customWidth="1"/>
    <col min="7" max="7" width="17.33203125" customWidth="1"/>
    <col min="8" max="8" width="16.109375" customWidth="1"/>
    <col min="9" max="9" width="22" customWidth="1"/>
    <col min="10" max="10" width="18.21875" customWidth="1"/>
    <col min="11" max="11" width="23.44140625" customWidth="1"/>
    <col min="12" max="12" width="23.109375" customWidth="1"/>
    <col min="13" max="13" width="25" customWidth="1"/>
    <col min="14" max="14" width="20.5546875" customWidth="1"/>
    <col min="15" max="15" width="23.33203125" customWidth="1"/>
    <col min="16" max="16" width="18.109375" customWidth="1"/>
    <col min="17" max="17" width="19.109375" customWidth="1"/>
    <col min="18" max="18" width="21.77734375" customWidth="1"/>
    <col min="19" max="19" width="20.109375" customWidth="1"/>
  </cols>
  <sheetData>
    <row r="1" spans="1:19" ht="25.2" customHeight="1" x14ac:dyDescent="0.2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63.6" customHeight="1" x14ac:dyDescent="0.25">
      <c r="A2" s="5" t="s">
        <v>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 t="s">
        <v>2</v>
      </c>
      <c r="I2" s="6" t="s">
        <v>3</v>
      </c>
      <c r="J2" s="6" t="s">
        <v>19</v>
      </c>
      <c r="K2" s="5" t="s">
        <v>4</v>
      </c>
      <c r="L2" s="5" t="s">
        <v>12</v>
      </c>
      <c r="M2" s="5" t="s">
        <v>5</v>
      </c>
      <c r="N2" s="5" t="s">
        <v>8</v>
      </c>
      <c r="O2" s="5" t="s">
        <v>9</v>
      </c>
      <c r="P2" s="5" t="s">
        <v>7</v>
      </c>
      <c r="Q2" s="5" t="s">
        <v>10</v>
      </c>
      <c r="R2" s="5" t="s">
        <v>11</v>
      </c>
      <c r="S2" s="6" t="s">
        <v>6</v>
      </c>
    </row>
    <row r="3" spans="1:19" x14ac:dyDescent="0.25">
      <c r="A3" s="5">
        <v>0</v>
      </c>
      <c r="B3" s="5">
        <v>907.97014999999999</v>
      </c>
      <c r="C3" s="5">
        <v>907.97018495747102</v>
      </c>
      <c r="D3" s="7">
        <f>ABS(B3-C3)/B3</f>
        <v>3.850068312254967E-8</v>
      </c>
      <c r="E3" s="5"/>
      <c r="F3" s="5"/>
      <c r="G3" s="5"/>
      <c r="H3" s="10">
        <v>8.73073577880858E-3</v>
      </c>
      <c r="I3" s="10">
        <f>H3/100</f>
        <v>8.7307357788085803E-5</v>
      </c>
      <c r="J3" s="11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12">
        <v>1.62241458892822E-4</v>
      </c>
      <c r="R3" s="5">
        <v>1.1519999999999999</v>
      </c>
      <c r="S3" s="10">
        <f>Q17*1000000/R17</f>
        <v>80.371186295284758</v>
      </c>
    </row>
    <row r="4" spans="1:19" x14ac:dyDescent="0.25">
      <c r="A4" s="5">
        <v>1</v>
      </c>
      <c r="B4" s="5">
        <v>746.98635988000001</v>
      </c>
      <c r="C4" s="5">
        <v>747.02531600647603</v>
      </c>
      <c r="D4" s="7">
        <f>ABS(B4-C4)/B4</f>
        <v>5.2151054648817585E-5</v>
      </c>
      <c r="E4" s="5">
        <v>1.7717726500000001E-5</v>
      </c>
      <c r="F4" s="5">
        <v>1.7713435374375201E-5</v>
      </c>
      <c r="G4" s="8">
        <f>ABS(E4-F4)/E4</f>
        <v>2.4219391945120344E-4</v>
      </c>
      <c r="H4" s="10"/>
      <c r="I4" s="10"/>
      <c r="J4" s="11">
        <v>3.12011337280273E-4</v>
      </c>
      <c r="K4" s="11">
        <f>J4-2*I3</f>
        <v>1.3739662170410139E-4</v>
      </c>
      <c r="L4" s="5">
        <v>0.67200000000000004</v>
      </c>
      <c r="M4" s="5">
        <f>K4*1000000/L4</f>
        <v>204.45925848824609</v>
      </c>
      <c r="N4" s="5" t="s">
        <v>0</v>
      </c>
      <c r="O4" s="5" t="s">
        <v>0</v>
      </c>
      <c r="P4" s="5" t="s">
        <v>0</v>
      </c>
      <c r="Q4" s="12">
        <v>1.7827043533325201E-2</v>
      </c>
      <c r="R4" s="5">
        <v>287.56799999999998</v>
      </c>
      <c r="S4" s="10"/>
    </row>
    <row r="5" spans="1:19" x14ac:dyDescent="0.25">
      <c r="A5" s="5">
        <v>2</v>
      </c>
      <c r="B5" s="5">
        <v>732.63753994000001</v>
      </c>
      <c r="C5" s="5">
        <v>732.63759778429505</v>
      </c>
      <c r="D5" s="7">
        <f>ABS(B5-C5)/B5</f>
        <v>7.8953495950369658E-8</v>
      </c>
      <c r="E5" s="5">
        <v>3.2206757E-9</v>
      </c>
      <c r="F5" s="5">
        <v>3.2214297023903799E-9</v>
      </c>
      <c r="G5" s="8">
        <f>ABS(E5-F5)/E5</f>
        <v>2.3411310563804181E-4</v>
      </c>
      <c r="H5" s="10"/>
      <c r="I5" s="10"/>
      <c r="J5" s="11">
        <v>3.3719539642334E-4</v>
      </c>
      <c r="K5" s="11">
        <f>J5-2*I3</f>
        <v>1.6258068084716839E-4</v>
      </c>
      <c r="L5" s="5">
        <v>0.67200000000000004</v>
      </c>
      <c r="M5" s="5">
        <f t="shared" ref="M5:M17" si="0">K5*1000000/L5</f>
        <v>241.93553697495295</v>
      </c>
      <c r="N5" s="11">
        <v>4.73892688751221E-4</v>
      </c>
      <c r="O5" s="5">
        <v>0.44800000000000001</v>
      </c>
      <c r="P5" s="5">
        <f>N5*1000000/O5</f>
        <v>1057.7961802482612</v>
      </c>
      <c r="Q5" s="12">
        <v>2.88457989692688E-2</v>
      </c>
      <c r="R5" s="5">
        <v>432.68799999999999</v>
      </c>
      <c r="S5" s="10"/>
    </row>
    <row r="6" spans="1:19" x14ac:dyDescent="0.25">
      <c r="A6" s="5">
        <v>3</v>
      </c>
      <c r="B6" s="5">
        <v>501.53597775999998</v>
      </c>
      <c r="C6" s="5">
        <v>501.53596636958702</v>
      </c>
      <c r="D6" s="7">
        <f>ABS(B6-C6)/B6</f>
        <v>2.2711058567925241E-8</v>
      </c>
      <c r="E6" s="5">
        <v>1.6843437999999999E-5</v>
      </c>
      <c r="F6" s="5">
        <v>1.6843576893201302E-5</v>
      </c>
      <c r="G6" s="8">
        <f>ABS(E6-F6)/E6</f>
        <v>8.2461313006409449E-6</v>
      </c>
      <c r="H6" s="10"/>
      <c r="I6" s="10"/>
      <c r="J6" s="11">
        <v>3.3694982528686501E-4</v>
      </c>
      <c r="K6" s="11">
        <f>J6-2*I3</f>
        <v>1.6233510971069341E-4</v>
      </c>
      <c r="L6" s="5">
        <v>0.67200000000000004</v>
      </c>
      <c r="M6" s="5">
        <f t="shared" si="0"/>
        <v>241.57010373615091</v>
      </c>
      <c r="N6" s="11">
        <v>6.1747550964355395E-4</v>
      </c>
      <c r="O6" s="5">
        <v>0.8</v>
      </c>
      <c r="P6" s="5">
        <f t="shared" ref="P6:P17" si="1">N6*1000000/O6</f>
        <v>771.84438705444245</v>
      </c>
      <c r="Q6" s="12">
        <v>4.0116696357727001E-2</v>
      </c>
      <c r="R6" s="5">
        <v>578.16</v>
      </c>
      <c r="S6" s="10"/>
    </row>
    <row r="7" spans="1:19" x14ac:dyDescent="0.25">
      <c r="A7" s="5">
        <v>4</v>
      </c>
      <c r="B7" s="5">
        <v>436.32073904999999</v>
      </c>
      <c r="C7" s="5">
        <v>436.32073006082197</v>
      </c>
      <c r="D7" s="7">
        <f>ABS(B7-C7)/B7</f>
        <v>2.0602224943695639E-8</v>
      </c>
      <c r="E7" s="5">
        <v>6.7920470000000006E-5</v>
      </c>
      <c r="F7" s="5">
        <v>6.7920471922547996E-5</v>
      </c>
      <c r="G7" s="8">
        <f>ABS(E7-F7)/E7</f>
        <v>2.8305869945987505E-8</v>
      </c>
      <c r="H7" s="10"/>
      <c r="I7" s="10"/>
      <c r="J7" s="11">
        <v>3.1337738037109399E-4</v>
      </c>
      <c r="K7" s="11">
        <f>J7-2*I3</f>
        <v>1.3876266479492238E-4</v>
      </c>
      <c r="L7" s="5">
        <v>0.67200000000000004</v>
      </c>
      <c r="M7" s="5">
        <f t="shared" si="0"/>
        <v>206.49206070672972</v>
      </c>
      <c r="N7" s="11">
        <v>6.8393468856811504E-4</v>
      </c>
      <c r="O7" s="5">
        <v>1.1519999999999999</v>
      </c>
      <c r="P7" s="5">
        <f t="shared" si="1"/>
        <v>593.69330604871095</v>
      </c>
      <c r="Q7" s="12">
        <v>5.0656790733337398E-2</v>
      </c>
      <c r="R7" s="5">
        <v>723.98400000000004</v>
      </c>
      <c r="S7" s="10"/>
    </row>
    <row r="8" spans="1:19" x14ac:dyDescent="0.25">
      <c r="A8" s="5">
        <v>5</v>
      </c>
      <c r="B8" s="5">
        <v>402.44143400000002</v>
      </c>
      <c r="C8" s="5">
        <v>402.44142589061602</v>
      </c>
      <c r="D8" s="7">
        <f>ABS(B8-C8)/B8</f>
        <v>2.0150469889463394E-8</v>
      </c>
      <c r="E8" s="5">
        <v>8.7662250000000006E-5</v>
      </c>
      <c r="F8" s="5">
        <v>8.7662249750648902E-5</v>
      </c>
      <c r="G8" s="8">
        <f>ABS(E8-F8)/E8</f>
        <v>2.8444524752766067E-9</v>
      </c>
      <c r="H8" s="10"/>
      <c r="I8" s="10"/>
      <c r="J8" s="11">
        <v>3.1989574432372998E-4</v>
      </c>
      <c r="K8" s="11">
        <f>J8-2*I3</f>
        <v>1.4528102874755838E-4</v>
      </c>
      <c r="L8" s="5">
        <v>0.67200000000000004</v>
      </c>
      <c r="M8" s="5">
        <f t="shared" si="0"/>
        <v>216.19200706481899</v>
      </c>
      <c r="N8" s="11">
        <v>8.3023309707641504E-4</v>
      </c>
      <c r="O8" s="5">
        <v>1.504</v>
      </c>
      <c r="P8" s="5">
        <f t="shared" si="1"/>
        <v>552.01668688591417</v>
      </c>
      <c r="Q8" s="12">
        <v>6.13806629180908E-2</v>
      </c>
      <c r="R8" s="5">
        <v>870.16</v>
      </c>
      <c r="S8" s="10"/>
    </row>
    <row r="9" spans="1:19" x14ac:dyDescent="0.25">
      <c r="A9" s="5">
        <v>6</v>
      </c>
      <c r="B9" s="5">
        <v>394.88299430000001</v>
      </c>
      <c r="C9" s="5">
        <v>394.88298615905398</v>
      </c>
      <c r="D9" s="7">
        <f>ABS(B9-C9)/B9</f>
        <v>2.0616096767160376E-8</v>
      </c>
      <c r="E9" s="5">
        <v>5.7395434999999998E-5</v>
      </c>
      <c r="F9" s="5">
        <v>5.7395443564039897E-5</v>
      </c>
      <c r="G9" s="8">
        <f>ABS(E9-F9)/E9</f>
        <v>1.4921116807964084E-7</v>
      </c>
      <c r="H9" s="10"/>
      <c r="I9" s="10"/>
      <c r="J9" s="11">
        <v>3.0488491058349598E-4</v>
      </c>
      <c r="K9" s="11">
        <f>J9-2*I3</f>
        <v>1.3027019500732437E-4</v>
      </c>
      <c r="L9" s="5">
        <v>0.67200000000000004</v>
      </c>
      <c r="M9" s="5">
        <f t="shared" si="0"/>
        <v>193.85445685613743</v>
      </c>
      <c r="N9" s="11">
        <v>8.8910102844238202E-4</v>
      </c>
      <c r="O9" s="5">
        <v>1.8559999999999999</v>
      </c>
      <c r="P9" s="5">
        <f t="shared" si="1"/>
        <v>479.04150239352481</v>
      </c>
      <c r="Q9" s="12">
        <v>7.1930580139160094E-2</v>
      </c>
      <c r="R9" s="5">
        <v>1016.688</v>
      </c>
      <c r="S9" s="10"/>
    </row>
    <row r="10" spans="1:19" x14ac:dyDescent="0.25">
      <c r="A10" s="5">
        <v>7</v>
      </c>
      <c r="B10" s="5">
        <v>391.34149179000002</v>
      </c>
      <c r="C10" s="5">
        <v>391.341484450113</v>
      </c>
      <c r="D10" s="7">
        <f>ABS(B10-C10)/B10</f>
        <v>1.8755708694163418E-8</v>
      </c>
      <c r="E10" s="5">
        <v>5.6563035999999999E-5</v>
      </c>
      <c r="F10" s="5">
        <v>5.65630279148724E-5</v>
      </c>
      <c r="G10" s="8">
        <f>ABS(E10-F10)/E10</f>
        <v>1.4294012788069805E-7</v>
      </c>
      <c r="H10" s="10"/>
      <c r="I10" s="10"/>
      <c r="J10" s="11">
        <v>3.17864418029785E-4</v>
      </c>
      <c r="K10" s="11">
        <f>J10-2*I3</f>
        <v>1.4324970245361339E-4</v>
      </c>
      <c r="L10" s="5">
        <v>0.67200000000000004</v>
      </c>
      <c r="M10" s="5">
        <f t="shared" si="0"/>
        <v>213.16920007978183</v>
      </c>
      <c r="N10" s="11">
        <v>9.9269628524780102E-4</v>
      </c>
      <c r="O10" s="5">
        <v>2.2080000000000002</v>
      </c>
      <c r="P10" s="5">
        <f t="shared" si="1"/>
        <v>449.59070889846055</v>
      </c>
      <c r="Q10" s="12">
        <v>8.2521617412567097E-2</v>
      </c>
      <c r="R10" s="5">
        <v>1163.568</v>
      </c>
      <c r="S10" s="10"/>
    </row>
    <row r="11" spans="1:19" x14ac:dyDescent="0.25">
      <c r="A11" s="5">
        <v>8</v>
      </c>
      <c r="B11" s="5">
        <v>389.33967787</v>
      </c>
      <c r="C11" s="5">
        <v>389.33967055028501</v>
      </c>
      <c r="D11" s="7">
        <f>ABS(B11-C11)/B11</f>
        <v>1.8800331463636473E-8</v>
      </c>
      <c r="E11" s="5">
        <v>1.3307E-4</v>
      </c>
      <c r="F11" s="5">
        <v>1.3307244420793601E-4</v>
      </c>
      <c r="G11" s="8">
        <f>ABS(E11-F11)/E11</f>
        <v>1.8367835996164854E-5</v>
      </c>
      <c r="H11" s="10"/>
      <c r="I11" s="10"/>
      <c r="J11" s="11">
        <v>3.1378269195556601E-4</v>
      </c>
      <c r="K11" s="11">
        <f>J11-2*I3</f>
        <v>1.391679763793944E-4</v>
      </c>
      <c r="L11" s="5">
        <v>0.67200000000000004</v>
      </c>
      <c r="M11" s="5">
        <f t="shared" si="0"/>
        <v>207.09520294552735</v>
      </c>
      <c r="N11" s="11">
        <v>1.08643054962158E-3</v>
      </c>
      <c r="O11" s="5">
        <v>2.56</v>
      </c>
      <c r="P11" s="5">
        <f t="shared" si="1"/>
        <v>424.38693344592969</v>
      </c>
      <c r="Q11" s="12">
        <v>9.3436012268066304E-2</v>
      </c>
      <c r="R11" s="5">
        <v>1310.8</v>
      </c>
      <c r="S11" s="10"/>
    </row>
    <row r="12" spans="1:19" x14ac:dyDescent="0.25">
      <c r="A12" s="5">
        <v>9</v>
      </c>
      <c r="B12" s="5">
        <v>389.01285777999999</v>
      </c>
      <c r="C12" s="5">
        <v>389.01285044768298</v>
      </c>
      <c r="D12" s="7">
        <f>ABS(B12-C12)/B12</f>
        <v>1.8848520979939714E-8</v>
      </c>
      <c r="E12" s="5">
        <v>7.2582384999999997E-5</v>
      </c>
      <c r="F12" s="5">
        <v>7.2582358327667794E-5</v>
      </c>
      <c r="G12" s="8">
        <f>ABS(E12-F12)/E12</f>
        <v>3.6747665708593811E-7</v>
      </c>
      <c r="H12" s="10"/>
      <c r="I12" s="10"/>
      <c r="J12" s="11">
        <v>3.25632095336914E-4</v>
      </c>
      <c r="K12" s="11">
        <f>J12-2*I3</f>
        <v>1.5101737976074239E-4</v>
      </c>
      <c r="L12" s="5">
        <v>0.67200000000000004</v>
      </c>
      <c r="M12" s="5">
        <f t="shared" si="0"/>
        <v>224.72824369158093</v>
      </c>
      <c r="N12" s="11">
        <v>1.41335964202881E-3</v>
      </c>
      <c r="O12" s="5">
        <v>2.9119999999999999</v>
      </c>
      <c r="P12" s="5">
        <f t="shared" si="1"/>
        <v>485.35701992747596</v>
      </c>
      <c r="Q12" s="12">
        <v>0.105093905925751</v>
      </c>
      <c r="R12" s="5">
        <v>1458.384</v>
      </c>
      <c r="S12" s="10"/>
    </row>
    <row r="13" spans="1:19" x14ac:dyDescent="0.25">
      <c r="A13" s="5">
        <v>10</v>
      </c>
      <c r="B13" s="5">
        <v>388.66158055</v>
      </c>
      <c r="C13" s="5">
        <v>388.66157317683798</v>
      </c>
      <c r="D13" s="7">
        <f>ABS(B13-C13)/B13</f>
        <v>1.8970647960756678E-8</v>
      </c>
      <c r="E13" s="5">
        <v>1.1993999999999999E-4</v>
      </c>
      <c r="F13" s="5">
        <v>1.19935913570487E-4</v>
      </c>
      <c r="G13" s="8">
        <f>ABS(E13-F13)/E13</f>
        <v>3.4070614582261971E-5</v>
      </c>
      <c r="H13" s="10"/>
      <c r="I13" s="10"/>
      <c r="J13" s="11">
        <v>3.4307956695556598E-4</v>
      </c>
      <c r="K13" s="11">
        <f>J13-2*I3</f>
        <v>1.6846485137939437E-4</v>
      </c>
      <c r="L13" s="5">
        <v>0.67200000000000004</v>
      </c>
      <c r="M13" s="5">
        <f t="shared" si="0"/>
        <v>250.69174312409874</v>
      </c>
      <c r="N13" s="11">
        <v>1.57124996185302E-3</v>
      </c>
      <c r="O13" s="5">
        <v>3.2639999999999998</v>
      </c>
      <c r="P13" s="5">
        <f t="shared" si="1"/>
        <v>481.38785595987139</v>
      </c>
      <c r="Q13" s="12">
        <v>0.116923079490661</v>
      </c>
      <c r="R13" s="5">
        <v>1606.32</v>
      </c>
      <c r="S13" s="10"/>
    </row>
    <row r="14" spans="1:19" x14ac:dyDescent="0.25">
      <c r="A14" s="5">
        <v>11</v>
      </c>
      <c r="B14" s="5">
        <v>388.59693758999998</v>
      </c>
      <c r="C14" s="5">
        <v>388.59693019686301</v>
      </c>
      <c r="D14" s="7">
        <f>ABS(B14-C14)/B14</f>
        <v>1.9025206462650007E-8</v>
      </c>
      <c r="E14" s="5">
        <v>6.5559129999999996E-5</v>
      </c>
      <c r="F14" s="5">
        <v>6.5559127374960406E-5</v>
      </c>
      <c r="G14" s="8">
        <f>ABS(E14-F14)/E14</f>
        <v>4.0040793555304468E-8</v>
      </c>
      <c r="H14" s="10"/>
      <c r="I14" s="10"/>
      <c r="J14" s="11">
        <v>3.2930850982666E-4</v>
      </c>
      <c r="K14" s="11">
        <f>J14-2*I3</f>
        <v>1.5469379425048839E-4</v>
      </c>
      <c r="L14" s="5">
        <v>0.67200000000000004</v>
      </c>
      <c r="M14" s="5">
        <f t="shared" si="0"/>
        <v>230.19909858703627</v>
      </c>
      <c r="N14" s="11">
        <v>1.49953126907348E-3</v>
      </c>
      <c r="O14" s="5">
        <v>3.6160000000000005</v>
      </c>
      <c r="P14" s="5">
        <f t="shared" si="1"/>
        <v>414.69338193403752</v>
      </c>
      <c r="Q14" s="12">
        <v>0.12843047857284501</v>
      </c>
      <c r="R14" s="5">
        <v>1754.6079999999999</v>
      </c>
      <c r="S14" s="10"/>
    </row>
    <row r="15" spans="1:19" x14ac:dyDescent="0.25">
      <c r="A15" s="5">
        <v>12</v>
      </c>
      <c r="B15" s="5">
        <v>388.56702959</v>
      </c>
      <c r="C15" s="5">
        <v>388.56702220220598</v>
      </c>
      <c r="D15" s="7">
        <f>ABS(B15-C15)/B15</f>
        <v>1.9012920462876543E-8</v>
      </c>
      <c r="E15" s="5">
        <v>1.6852999999999999E-4</v>
      </c>
      <c r="F15" s="5">
        <v>1.6852686991289501E-4</v>
      </c>
      <c r="G15" s="8">
        <f>ABS(E15-F15)/E15</f>
        <v>1.857287785546099E-5</v>
      </c>
      <c r="H15" s="10"/>
      <c r="I15" s="10"/>
      <c r="J15" s="11">
        <v>3.2509803771972601E-4</v>
      </c>
      <c r="K15" s="11">
        <f>J15-2*I3</f>
        <v>1.504833221435544E-4</v>
      </c>
      <c r="L15" s="5">
        <v>0.67200000000000004</v>
      </c>
      <c r="M15" s="5">
        <f t="shared" si="0"/>
        <v>223.933515094575</v>
      </c>
      <c r="N15" s="11">
        <v>1.5840530395507799E-3</v>
      </c>
      <c r="O15" s="5">
        <v>3.6160000000000005</v>
      </c>
      <c r="P15" s="5">
        <f t="shared" si="1"/>
        <v>438.06776536249436</v>
      </c>
      <c r="Q15" s="12">
        <v>0.140003728866577</v>
      </c>
      <c r="R15" s="5">
        <v>1902.896</v>
      </c>
      <c r="S15" s="10"/>
    </row>
    <row r="16" spans="1:19" x14ac:dyDescent="0.25">
      <c r="A16" s="5">
        <v>13</v>
      </c>
      <c r="B16" s="5">
        <v>388.55964189999997</v>
      </c>
      <c r="C16" s="5">
        <v>388.55962670551298</v>
      </c>
      <c r="D16" s="7">
        <f>ABS(B16-C16)/B16</f>
        <v>3.9104645343448343E-8</v>
      </c>
      <c r="E16" s="5">
        <v>1.3988999999999999E-4</v>
      </c>
      <c r="F16" s="5">
        <v>1.4003795553927E-4</v>
      </c>
      <c r="G16" s="8">
        <f>ABS(E16-F16)/E16</f>
        <v>1.0576562961613187E-3</v>
      </c>
      <c r="H16" s="10"/>
      <c r="I16" s="10"/>
      <c r="J16" s="11">
        <v>3.1964063644409198E-4</v>
      </c>
      <c r="K16" s="11">
        <f>J16-2*I3</f>
        <v>1.4502592086792037E-4</v>
      </c>
      <c r="L16" s="5">
        <v>0.67200000000000004</v>
      </c>
      <c r="M16" s="5">
        <f t="shared" si="0"/>
        <v>215.81238224392911</v>
      </c>
      <c r="N16" s="11">
        <v>1.53659582138061E-3</v>
      </c>
      <c r="O16" s="5">
        <v>3.6160000000000005</v>
      </c>
      <c r="P16" s="5">
        <f t="shared" si="1"/>
        <v>424.94353467384121</v>
      </c>
      <c r="Q16" s="12">
        <v>0.15161934137344299</v>
      </c>
      <c r="R16" s="5">
        <v>2051.1840000000002</v>
      </c>
      <c r="S16" s="10"/>
    </row>
    <row r="17" spans="1:19" x14ac:dyDescent="0.25">
      <c r="A17" s="5">
        <v>14</v>
      </c>
      <c r="B17" s="5">
        <v>388.55963183</v>
      </c>
      <c r="C17" s="5">
        <v>388.55962444417003</v>
      </c>
      <c r="D17" s="7">
        <f>ABS(B17-C17)/B17</f>
        <v>1.9008227744856898E-8</v>
      </c>
      <c r="E17" s="5">
        <v>2.9577243000000001E-9</v>
      </c>
      <c r="F17" s="5">
        <v>2.9696548115018598E-9</v>
      </c>
      <c r="G17" s="8">
        <f>ABS(E17-F17)/E17</f>
        <v>4.0336793736521354E-3</v>
      </c>
      <c r="H17" s="10"/>
      <c r="I17" s="10"/>
      <c r="J17" s="11">
        <v>3.4106016159057601E-4</v>
      </c>
      <c r="K17" s="11">
        <f>J17-2*I3</f>
        <v>1.664454460144044E-4</v>
      </c>
      <c r="L17" s="5">
        <v>0.67200000000000004</v>
      </c>
      <c r="M17" s="5">
        <f t="shared" si="0"/>
        <v>247.68667561667323</v>
      </c>
      <c r="N17" s="11">
        <v>1.6638731956481901E-3</v>
      </c>
      <c r="O17" s="5">
        <v>3.6160000000000005</v>
      </c>
      <c r="P17" s="5">
        <f t="shared" si="1"/>
        <v>460.14192357527378</v>
      </c>
      <c r="Q17" s="12">
        <v>0.16545533895492501</v>
      </c>
      <c r="R17" s="5">
        <v>2058.64</v>
      </c>
      <c r="S17" s="10"/>
    </row>
    <row r="18" spans="1:19" x14ac:dyDescent="0.25">
      <c r="K18" s="1"/>
    </row>
    <row r="19" spans="1:19" x14ac:dyDescent="0.25">
      <c r="J19" s="2"/>
      <c r="K19" s="2"/>
      <c r="L19" s="2"/>
    </row>
    <row r="20" spans="1:19" x14ac:dyDescent="0.25">
      <c r="J20" s="2"/>
      <c r="K20" s="2"/>
      <c r="L20" s="2"/>
    </row>
    <row r="21" spans="1:19" x14ac:dyDescent="0.25">
      <c r="J21" s="2"/>
      <c r="K21" s="2"/>
      <c r="L21" s="2"/>
    </row>
    <row r="22" spans="1:19" x14ac:dyDescent="0.25">
      <c r="J22" s="2"/>
      <c r="K22" s="2"/>
      <c r="L22" s="2"/>
    </row>
    <row r="23" spans="1:19" x14ac:dyDescent="0.25">
      <c r="J23" s="2"/>
      <c r="K23" s="2"/>
      <c r="L23" s="2"/>
    </row>
    <row r="24" spans="1:19" x14ac:dyDescent="0.25">
      <c r="J24" s="2"/>
      <c r="K24" s="3"/>
      <c r="L24" s="2"/>
    </row>
    <row r="25" spans="1:19" x14ac:dyDescent="0.25">
      <c r="J25" s="2"/>
      <c r="K25" s="3"/>
      <c r="L25" s="2"/>
    </row>
    <row r="26" spans="1:19" x14ac:dyDescent="0.25">
      <c r="J26" s="2"/>
      <c r="K26" s="3"/>
      <c r="L26" s="2"/>
    </row>
    <row r="27" spans="1:19" x14ac:dyDescent="0.25">
      <c r="J27" s="2"/>
      <c r="K27" s="3"/>
      <c r="L27" s="2"/>
    </row>
    <row r="28" spans="1:19" x14ac:dyDescent="0.25">
      <c r="J28" s="2"/>
      <c r="K28" s="3"/>
      <c r="L28" s="2"/>
      <c r="R28" s="9"/>
    </row>
    <row r="29" spans="1:19" x14ac:dyDescent="0.25">
      <c r="J29" s="2"/>
      <c r="K29" s="3"/>
      <c r="L29" s="2"/>
      <c r="R29" s="9"/>
    </row>
    <row r="30" spans="1:19" x14ac:dyDescent="0.25">
      <c r="J30" s="2"/>
      <c r="K30" s="3"/>
      <c r="L30" s="2"/>
      <c r="R30" s="9"/>
    </row>
    <row r="31" spans="1:19" x14ac:dyDescent="0.25">
      <c r="J31" s="2"/>
      <c r="K31" s="3"/>
      <c r="L31" s="2"/>
      <c r="R31" s="9"/>
    </row>
    <row r="32" spans="1:19" x14ac:dyDescent="0.25">
      <c r="J32" s="2"/>
      <c r="K32" s="3"/>
      <c r="L32" s="2"/>
      <c r="R32" s="9"/>
    </row>
    <row r="33" spans="10:18" x14ac:dyDescent="0.25">
      <c r="J33" s="2"/>
      <c r="K33" s="3"/>
      <c r="L33" s="2"/>
      <c r="R33" s="9"/>
    </row>
    <row r="34" spans="10:18" x14ac:dyDescent="0.25">
      <c r="J34" s="2"/>
      <c r="K34" s="3"/>
      <c r="L34" s="2"/>
      <c r="R34" s="9"/>
    </row>
    <row r="35" spans="10:18" x14ac:dyDescent="0.25">
      <c r="J35" s="2"/>
      <c r="K35" s="3"/>
      <c r="L35" s="2"/>
      <c r="R35" s="9"/>
    </row>
    <row r="36" spans="10:18" x14ac:dyDescent="0.25">
      <c r="J36" s="2"/>
      <c r="K36" s="3"/>
      <c r="L36" s="2"/>
      <c r="R36" s="9"/>
    </row>
    <row r="37" spans="10:18" x14ac:dyDescent="0.25">
      <c r="J37" s="2"/>
      <c r="K37" s="2"/>
      <c r="L37" s="2"/>
      <c r="R37" s="9"/>
    </row>
    <row r="38" spans="10:18" x14ac:dyDescent="0.25">
      <c r="J38" s="2"/>
      <c r="K38" s="2"/>
      <c r="L38" s="2"/>
      <c r="R38" s="9"/>
    </row>
    <row r="39" spans="10:18" x14ac:dyDescent="0.25">
      <c r="J39" s="2"/>
      <c r="K39" s="2"/>
      <c r="L39" s="2"/>
      <c r="R39" s="9"/>
    </row>
    <row r="40" spans="10:18" x14ac:dyDescent="0.25">
      <c r="J40" s="2"/>
      <c r="K40" s="2"/>
      <c r="L40" s="2"/>
      <c r="R40" s="9"/>
    </row>
    <row r="41" spans="10:18" x14ac:dyDescent="0.25">
      <c r="J41" s="2"/>
      <c r="K41" s="2"/>
      <c r="L41" s="2"/>
      <c r="R41" s="9"/>
    </row>
    <row r="42" spans="10:18" x14ac:dyDescent="0.25">
      <c r="J42" s="2"/>
      <c r="K42" s="2"/>
      <c r="L42" s="2"/>
      <c r="R42" s="9"/>
    </row>
    <row r="43" spans="10:18" x14ac:dyDescent="0.25">
      <c r="J43" s="2"/>
      <c r="K43" s="2"/>
      <c r="L43" s="2"/>
    </row>
  </sheetData>
  <mergeCells count="4">
    <mergeCell ref="S3:S17"/>
    <mergeCell ref="H3:H17"/>
    <mergeCell ref="I3:I17"/>
    <mergeCell ref="A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浩然 潘</cp:lastModifiedBy>
  <dcterms:created xsi:type="dcterms:W3CDTF">2015-06-05T18:19:34Z</dcterms:created>
  <dcterms:modified xsi:type="dcterms:W3CDTF">2024-07-31T13:25:10Z</dcterms:modified>
</cp:coreProperties>
</file>