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JERSSON\V SEMESTRE\Estadística\TALLER 1 ESTADISTICA I\"/>
    </mc:Choice>
  </mc:AlternateContent>
  <xr:revisionPtr revIDLastSave="0" documentId="13_ncr:1_{3FF2DF89-A571-495C-AD61-027AE90A0669}" xr6:coauthVersionLast="47" xr6:coauthVersionMax="47" xr10:uidLastSave="{00000000-0000-0000-0000-000000000000}"/>
  <bookViews>
    <workbookView xWindow="-120" yWindow="-120" windowWidth="20730" windowHeight="11040" activeTab="3" xr2:uid="{E0338604-662F-4A02-8B23-DF189BFCCB67}"/>
  </bookViews>
  <sheets>
    <sheet name="Punto 1" sheetId="1" r:id="rId1"/>
    <sheet name="Punto 2" sheetId="2" r:id="rId2"/>
    <sheet name="Punto 4" sheetId="3" r:id="rId3"/>
    <sheet name="Punto 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W3" i="4"/>
  <c r="W4" i="4"/>
  <c r="W5" i="4"/>
  <c r="W6" i="4"/>
  <c r="W7" i="4"/>
  <c r="W8" i="4"/>
  <c r="W9" i="4"/>
  <c r="W10" i="4"/>
  <c r="W11" i="4"/>
  <c r="W2" i="4"/>
  <c r="V11" i="4"/>
  <c r="V10" i="4"/>
  <c r="V8" i="4"/>
  <c r="V6" i="4"/>
  <c r="V5" i="4"/>
  <c r="V3" i="4"/>
  <c r="V2" i="4"/>
  <c r="U4" i="4"/>
  <c r="U5" i="4" s="1"/>
  <c r="U6" i="4" s="1"/>
  <c r="U7" i="4" s="1"/>
  <c r="U8" i="4" s="1"/>
  <c r="U9" i="4" s="1"/>
  <c r="U10" i="4" s="1"/>
  <c r="U11" i="4" s="1"/>
  <c r="T3" i="4"/>
  <c r="T4" i="4"/>
  <c r="V4" i="4" s="1"/>
  <c r="T5" i="4"/>
  <c r="T6" i="4"/>
  <c r="T7" i="4"/>
  <c r="T8" i="4"/>
  <c r="T9" i="4"/>
  <c r="T10" i="4"/>
  <c r="T11" i="4"/>
  <c r="T2" i="4"/>
  <c r="S5" i="4"/>
  <c r="S6" i="4" s="1"/>
  <c r="S7" i="4" s="1"/>
  <c r="S8" i="4" s="1"/>
  <c r="S9" i="4" s="1"/>
  <c r="S10" i="4" s="1"/>
  <c r="S11" i="4" s="1"/>
  <c r="S4" i="4"/>
  <c r="V7" i="4"/>
  <c r="V9" i="4"/>
  <c r="S3" i="4"/>
  <c r="S2" i="4"/>
  <c r="R12" i="4"/>
  <c r="M34" i="4"/>
  <c r="M27" i="4"/>
  <c r="M26" i="4"/>
  <c r="M18" i="4"/>
  <c r="M11" i="3"/>
  <c r="K11" i="3"/>
  <c r="G11" i="3"/>
  <c r="M8" i="3"/>
  <c r="K8" i="3"/>
  <c r="G8" i="3"/>
  <c r="D14" i="3"/>
  <c r="E9" i="3"/>
  <c r="E10" i="3"/>
  <c r="E11" i="3"/>
  <c r="E12" i="3" s="1"/>
  <c r="E13" i="3" s="1"/>
  <c r="E8" i="3"/>
  <c r="E7" i="3"/>
  <c r="D8" i="3"/>
  <c r="D9" i="3"/>
  <c r="D10" i="3"/>
  <c r="D11" i="3"/>
  <c r="D12" i="3"/>
  <c r="D13" i="3"/>
  <c r="D7" i="3"/>
  <c r="C14" i="3"/>
  <c r="R3" i="2"/>
  <c r="R4" i="2" s="1"/>
  <c r="R5" i="2" s="1"/>
  <c r="R6" i="2" s="1"/>
  <c r="R7" i="2" s="1"/>
  <c r="R8" i="2" s="1"/>
  <c r="R9" i="2" s="1"/>
  <c r="Q10" i="2"/>
  <c r="S4" i="2" s="1"/>
  <c r="U4" i="2" s="1"/>
  <c r="K30" i="2"/>
  <c r="K23" i="2"/>
  <c r="K16" i="2"/>
  <c r="AB6" i="1"/>
  <c r="AB7" i="1" s="1"/>
  <c r="AB8" i="1" s="1"/>
  <c r="AB9" i="1" s="1"/>
  <c r="AB10" i="1" s="1"/>
  <c r="AA11" i="1"/>
  <c r="AC8" i="1" s="1"/>
  <c r="AE8" i="1" s="1"/>
  <c r="R13" i="1"/>
  <c r="R8" i="1"/>
  <c r="U2" i="4" l="1"/>
  <c r="S3" i="2"/>
  <c r="T3" i="2" s="1"/>
  <c r="T4" i="2" s="1"/>
  <c r="S8" i="2"/>
  <c r="U8" i="2" s="1"/>
  <c r="AC9" i="1"/>
  <c r="AE9" i="1" s="1"/>
  <c r="AC7" i="1"/>
  <c r="AE7" i="1" s="1"/>
  <c r="AC6" i="1"/>
  <c r="AC10" i="1"/>
  <c r="AE10" i="1" s="1"/>
  <c r="S9" i="2"/>
  <c r="U9" i="2" s="1"/>
  <c r="T5" i="2"/>
  <c r="T6" i="2" s="1"/>
  <c r="T7" i="2" s="1"/>
  <c r="S7" i="2"/>
  <c r="U7" i="2" s="1"/>
  <c r="S6" i="2"/>
  <c r="U6" i="2" s="1"/>
  <c r="S5" i="2"/>
  <c r="U5" i="2" s="1"/>
  <c r="V3" i="2"/>
  <c r="U3" i="2"/>
  <c r="T8" i="2" l="1"/>
  <c r="T9" i="2" s="1"/>
  <c r="V9" i="2" s="1"/>
  <c r="AD6" i="1"/>
  <c r="AE6" i="1"/>
  <c r="V4" i="2"/>
  <c r="V8" i="2" l="1"/>
  <c r="AD7" i="1"/>
  <c r="AF6" i="1"/>
  <c r="V5" i="2"/>
  <c r="AD8" i="1" l="1"/>
  <c r="AF7" i="1"/>
  <c r="V7" i="2"/>
  <c r="V6" i="2"/>
  <c r="AD9" i="1" l="1"/>
  <c r="AF8" i="1"/>
  <c r="AD10" i="1" l="1"/>
  <c r="AF10" i="1" s="1"/>
  <c r="AF9" i="1"/>
</calcChain>
</file>

<file path=xl/sharedStrings.xml><?xml version="1.0" encoding="utf-8"?>
<sst xmlns="http://schemas.openxmlformats.org/spreadsheetml/2006/main" count="93" uniqueCount="61">
  <si>
    <t>Media</t>
  </si>
  <si>
    <t>Mediana</t>
  </si>
  <si>
    <t>Moda</t>
  </si>
  <si>
    <t>Datos</t>
  </si>
  <si>
    <t>En esta ciudad el promedio de hijos por familia es de 2 hijos por familia.</t>
  </si>
  <si>
    <t>La mayor frecuencia de familias tiene de a 2 hijos.</t>
  </si>
  <si>
    <t>VARIABE X NO HIJOS</t>
  </si>
  <si>
    <t>Fre. Asoluta acumulada (Fi)</t>
  </si>
  <si>
    <t>Frecuencia relativa (hi)=fi/n</t>
  </si>
  <si>
    <t>Fre. Relativa acumuldad (Hi)</t>
  </si>
  <si>
    <t>%</t>
  </si>
  <si>
    <t>%(Hi)</t>
  </si>
  <si>
    <t>El 50% de las familias de esta ciudad, tienen entre 0 a 2 hijos, mientras que la otra mitad tienen de a 2 a 4 hijos</t>
  </si>
  <si>
    <t>Total n=</t>
  </si>
  <si>
    <t>Frecuencia 
Absoluta (fi)</t>
  </si>
  <si>
    <t>b.</t>
  </si>
  <si>
    <t>a.</t>
  </si>
  <si>
    <t>Los datos son de tipo discreto,  ya que representan el número de hijos de cada familia, los cuales están representados en números enteros.</t>
  </si>
  <si>
    <t>El  40% de las familias que habitan en esta ciudad, tienen de dos hijos, mientras que un 10% de estas familias no tienen hijos.</t>
  </si>
  <si>
    <t>El 50%  de las empresas se vieron afectadas entre 15 a 18 plantas por el hongo.Mientras la otra mitad de las empresas las plantas afectadas fueron entre 18 a 25.</t>
  </si>
  <si>
    <t>La mayor frecuencia de empresas perjudicadas , fueron de 18 plantas afectadas por elhongo.</t>
  </si>
  <si>
    <t>El 28% de las empresas tuvieron 18 plantas afectadas por el hongo, mientras un 4% de las empresas no tuvieron muchas afectaciones en sus plantas.</t>
  </si>
  <si>
    <t xml:space="preserve">a. </t>
  </si>
  <si>
    <t>Los datos son de tipo continuo o variable continua, ya que cuyo su resultado estan representados en números decimales.</t>
  </si>
  <si>
    <t>Estudiante</t>
  </si>
  <si>
    <t>Jersson Fabián Buitrago Murcia</t>
  </si>
  <si>
    <t>Código</t>
  </si>
  <si>
    <t>El promedio de empresas atacadas por el hongo por plantas es de 18 plantas.</t>
  </si>
  <si>
    <t>CANTIDAD DE PLANTAS</t>
  </si>
  <si>
    <t>FRECUENCIA ABSOLUTA</t>
  </si>
  <si>
    <t>FRECUENCIA RELATIVA</t>
  </si>
  <si>
    <t>FRECUENCIA ACUMULADA</t>
  </si>
  <si>
    <t>Fre. Relativa acumulada (Hi)</t>
  </si>
  <si>
    <t># Rojo</t>
  </si>
  <si>
    <t># Azul</t>
  </si>
  <si>
    <t>Representa a las empresas citrícolas que tienen 18 o menos de plantas atacadas por el hongo.</t>
  </si>
  <si>
    <t>Representa a las empresas citrícolas que tienen no menos de 18 plantas atacadas por el hongo.</t>
  </si>
  <si>
    <t>Frecuencia Relativa</t>
  </si>
  <si>
    <t>&lt;=18 Plantas atacadas por el hongo.</t>
  </si>
  <si>
    <t>No menos de 18 plantas atacadas por el hongo.</t>
  </si>
  <si>
    <t>El 72% de las empresas tienen una afectación menor a 18 plantas por el hongo.</t>
  </si>
  <si>
    <t>Mientras que el 18% de las empresas, tuvieron una afectación mayor a 18 plantas a causas del hongo.</t>
  </si>
  <si>
    <t>datos</t>
  </si>
  <si>
    <t>El promedio de empleados que han tomado como licencia por enfermadad es de 11 empleados.</t>
  </si>
  <si>
    <t>EL 50% de los empleados ha tomado la licencia de enfermedad es de 0 a 8 empleados.</t>
  </si>
  <si>
    <t>La mayor frecuencia de empleados que presentaron la licencia por enfermedad es de 10 e,pleados.</t>
  </si>
  <si>
    <t>La variabe es la cantidad de días por licencia de enfermedad y su clasificación es discreta.</t>
  </si>
  <si>
    <t>VARIABE X NO PLANTAS</t>
  </si>
  <si>
    <t>VARIABE X NO EMPLEADOS</t>
  </si>
  <si>
    <t>0-3</t>
  </si>
  <si>
    <t>4-7</t>
  </si>
  <si>
    <t>8-11</t>
  </si>
  <si>
    <t>12-15</t>
  </si>
  <si>
    <t>16-19</t>
  </si>
  <si>
    <t>20-23</t>
  </si>
  <si>
    <t>24-27</t>
  </si>
  <si>
    <t>28-31</t>
  </si>
  <si>
    <t>32-35</t>
  </si>
  <si>
    <t>40-44</t>
  </si>
  <si>
    <t>% (hi)</t>
  </si>
  <si>
    <t>El 28% de los empeleados ha tomado la licencia por enfermedad, los cuales están comprendidos en 14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</si>
</sst>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4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0" fillId="4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 DE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'Punto 1'!$Z$6:$Z$10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'Punto 1'!$AA$6:$AA$10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4-4805-9F3E-0E1787E0D7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1"/>
        <c:axId val="595374448"/>
        <c:axId val="595368688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666666666666691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04-4805-9F3E-0E1787E0D7B6}"/>
                </c:ext>
              </c:extLst>
            </c:dLbl>
            <c:dLbl>
              <c:idx val="1"/>
              <c:layout>
                <c:manualLayout>
                  <c:x val="-2.5000000000000001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04-4805-9F3E-0E1787E0D7B6}"/>
                </c:ext>
              </c:extLst>
            </c:dLbl>
            <c:dLbl>
              <c:idx val="2"/>
              <c:layout>
                <c:manualLayout>
                  <c:x val="0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04-4805-9F3E-0E1787E0D7B6}"/>
                </c:ext>
              </c:extLst>
            </c:dLbl>
            <c:dLbl>
              <c:idx val="3"/>
              <c:layout>
                <c:manualLayout>
                  <c:x val="-5.5555555555555558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04-4805-9F3E-0E1787E0D7B6}"/>
                </c:ext>
              </c:extLst>
            </c:dLbl>
            <c:dLbl>
              <c:idx val="4"/>
              <c:layout>
                <c:manualLayout>
                  <c:x val="0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04-4805-9F3E-0E1787E0D7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'Punto 1'!$AA$6:$AA$10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4-4805-9F3E-0E1787E0D7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5374448"/>
        <c:axId val="595368688"/>
      </c:lineChart>
      <c:catAx>
        <c:axId val="595374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368688"/>
        <c:crosses val="autoZero"/>
        <c:auto val="1"/>
        <c:lblAlgn val="ctr"/>
        <c:lblOffset val="100"/>
        <c:noMultiLvlLbl val="0"/>
      </c:catAx>
      <c:valAx>
        <c:axId val="59536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53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Frecuencia Absoluta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'Punto 5'!$R$2:$R$11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3-46EC-89D2-429A25F818D3}"/>
            </c:ext>
          </c:extLst>
        </c:ser>
        <c:ser>
          <c:idx val="1"/>
          <c:order val="1"/>
          <c:tx>
            <c:v>Frecuencia Absoluta Acumulada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'Punto 5'!$T$2:$T$11</c:f>
              <c:numCache>
                <c:formatCode>General</c:formatCode>
                <c:ptCount val="10"/>
                <c:pt idx="0">
                  <c:v>0.18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0.08</c:v>
                </c:pt>
                <c:pt idx="4">
                  <c:v>0.06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3-46EC-89D2-429A25F818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0841960"/>
        <c:axId val="870844120"/>
        <c:axId val="0"/>
      </c:bar3DChart>
      <c:catAx>
        <c:axId val="87084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844120"/>
        <c:crosses val="autoZero"/>
        <c:auto val="1"/>
        <c:lblAlgn val="ctr"/>
        <c:lblOffset val="100"/>
        <c:noMultiLvlLbl val="0"/>
      </c:catAx>
      <c:valAx>
        <c:axId val="87084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841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</a:t>
            </a:r>
            <a:r>
              <a:rPr lang="es-CO" baseline="0"/>
              <a:t> Frecuencia Relativa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ED-4AD8-984E-CC7D1278FF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ED-4AD8-984E-CC7D1278FF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ED-4AD8-984E-CC7D1278FF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CED-4AD8-984E-CC7D1278FF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CED-4AD8-984E-CC7D1278FF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'Punto 1'!$AE$6:$AE$10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6-4E74-8BC9-4E60D798DE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Frecuencia Acumulada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'Punto 1'!$AB$6:$AB$10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A-41A9-8051-46FE2F7ACD8D}"/>
            </c:ext>
          </c:extLst>
        </c:ser>
        <c:ser>
          <c:idx val="1"/>
          <c:order val="1"/>
          <c:tx>
            <c:v>Frecuencia Relativa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dLbl>
              <c:idx val="0"/>
              <c:layout>
                <c:manualLayout>
                  <c:x val="8.33333333333330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2A-41A9-8051-46FE2F7AC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'Punto 1'!$AC$6:$AC$10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A-41A9-8051-46FE2F7ACD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338487176"/>
        <c:axId val="338487536"/>
        <c:axId val="0"/>
      </c:bar3DChart>
      <c:catAx>
        <c:axId val="33848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8487536"/>
        <c:crosses val="autoZero"/>
        <c:auto val="1"/>
        <c:lblAlgn val="ctr"/>
        <c:lblOffset val="100"/>
        <c:noMultiLvlLbl val="0"/>
      </c:catAx>
      <c:valAx>
        <c:axId val="338487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848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  <a:r>
              <a:rPr lang="es-CO" baseline="0"/>
              <a:t> de frecuencias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pattFill prst="narHorz">
              <a:fgClr>
                <a:schemeClr val="accent5">
                  <a:tint val="77000"/>
                </a:schemeClr>
              </a:fgClr>
              <a:bgClr>
                <a:schemeClr val="accent5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2'!$P$3:$P$9</c:f>
              <c:numCache>
                <c:formatCode>0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25</c:v>
                </c:pt>
              </c:numCache>
            </c:numRef>
          </c:cat>
          <c:val>
            <c:numRef>
              <c:f>'Punto 2'!$Q$3:$Q$9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1-479B-BAF4-8C2DFBFE99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1"/>
        <c:axId val="634168800"/>
        <c:axId val="63416952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'Punto 2'!$Q$3:$Q$9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61-479B-BAF4-8C2DFBFE99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4168800"/>
        <c:axId val="634169520"/>
      </c:lineChart>
      <c:catAx>
        <c:axId val="6341688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169520"/>
        <c:crosses val="autoZero"/>
        <c:auto val="1"/>
        <c:lblAlgn val="ctr"/>
        <c:lblOffset val="100"/>
        <c:noMultiLvlLbl val="0"/>
      </c:catAx>
      <c:valAx>
        <c:axId val="63416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41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 Frecuencia Relativa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3A-4D61-BFFA-088E58719B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3A-4D61-BFFA-088E58719B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3A-4D61-BFFA-088E58719B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3A-4D61-BFFA-088E58719B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3A-4D61-BFFA-088E58719B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3A-4D61-BFFA-088E58719B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3A-4D61-BFFA-088E58719B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'Punto 2'!$U$3:$U$9</c:f>
              <c:numCache>
                <c:formatCode>0%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0.16</c:v>
                </c:pt>
                <c:pt idx="5">
                  <c:v>0.08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F-4D25-AED8-D16B8B49E6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053468316460438"/>
          <c:y val="2.5428448074235725E-2"/>
          <c:w val="0.71892038495188104"/>
          <c:h val="0.71987715077282011"/>
        </c:manualLayout>
      </c:layout>
      <c:bar3DChart>
        <c:barDir val="col"/>
        <c:grouping val="standard"/>
        <c:varyColors val="0"/>
        <c:ser>
          <c:idx val="0"/>
          <c:order val="0"/>
          <c:tx>
            <c:v>"Frecuencia Relativa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'Punto 2'!$S$3:$S$9</c:f>
              <c:numCache>
                <c:formatCode>General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0.16</c:v>
                </c:pt>
                <c:pt idx="5">
                  <c:v>0.08</c:v>
                </c:pt>
                <c:pt idx="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FD9-9FFD-0E7BB7C5CB6F}"/>
            </c:ext>
          </c:extLst>
        </c:ser>
        <c:ser>
          <c:idx val="1"/>
          <c:order val="1"/>
          <c:tx>
            <c:v>Frecuencia Relativa Acumulada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val>
            <c:numRef>
              <c:f>'Punto 2'!$T$3:$T$9</c:f>
              <c:numCache>
                <c:formatCode>General</c:formatCode>
                <c:ptCount val="7"/>
                <c:pt idx="0">
                  <c:v>0.12</c:v>
                </c:pt>
                <c:pt idx="1">
                  <c:v>0.24</c:v>
                </c:pt>
                <c:pt idx="2">
                  <c:v>0.44</c:v>
                </c:pt>
                <c:pt idx="3">
                  <c:v>0.72</c:v>
                </c:pt>
                <c:pt idx="4">
                  <c:v>0.88</c:v>
                </c:pt>
                <c:pt idx="5">
                  <c:v>0.96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E-4FD9-9FFD-0E7BB7C5CB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25445200"/>
        <c:axId val="725443400"/>
        <c:axId val="715717912"/>
      </c:bar3DChart>
      <c:catAx>
        <c:axId val="72544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5443400"/>
        <c:crosses val="autoZero"/>
        <c:auto val="1"/>
        <c:lblAlgn val="ctr"/>
        <c:lblOffset val="100"/>
        <c:noMultiLvlLbl val="0"/>
      </c:catAx>
      <c:valAx>
        <c:axId val="725443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5445200"/>
        <c:crosses val="autoZero"/>
        <c:crossBetween val="between"/>
      </c:valAx>
      <c:serAx>
        <c:axId val="715717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725443400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&lt;= 18 plantas atacadas por el hongo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'Punto 4'!$M$8</c:f>
              <c:numCache>
                <c:formatCode>0%</c:formatCode>
                <c:ptCount val="1"/>
                <c:pt idx="0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9-4DEC-B4BB-E8A75CDA8FD2}"/>
            </c:ext>
          </c:extLst>
        </c:ser>
        <c:ser>
          <c:idx val="1"/>
          <c:order val="1"/>
          <c:tx>
            <c:v>No menos de 18 plantas atacadas 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'Punto 4'!$M$11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9-4DEC-B4BB-E8A75CDA8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34103752"/>
        <c:axId val="634106992"/>
      </c:barChart>
      <c:catAx>
        <c:axId val="63410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106992"/>
        <c:crosses val="autoZero"/>
        <c:auto val="1"/>
        <c:lblAlgn val="ctr"/>
        <c:lblOffset val="100"/>
        <c:noMultiLvlLbl val="0"/>
      </c:catAx>
      <c:valAx>
        <c:axId val="6341069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341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'Punto 5'!$Q$2:$Q$11</c:f>
              <c:strCache>
                <c:ptCount val="10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  <c:pt idx="5">
                  <c:v>20-23</c:v>
                </c:pt>
                <c:pt idx="6">
                  <c:v>24-27</c:v>
                </c:pt>
                <c:pt idx="7">
                  <c:v>28-31</c:v>
                </c:pt>
                <c:pt idx="8">
                  <c:v>32-35</c:v>
                </c:pt>
                <c:pt idx="9">
                  <c:v>40-44</c:v>
                </c:pt>
              </c:strCache>
            </c:strRef>
          </c:cat>
          <c:val>
            <c:numRef>
              <c:f>'Punto 5'!$R$2:$R$11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F-460A-8245-AF7BB36FB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1"/>
        <c:axId val="630695744"/>
        <c:axId val="630702584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'Punto 5'!$Q$2:$Q$11</c:f>
              <c:strCache>
                <c:ptCount val="10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  <c:pt idx="5">
                  <c:v>20-23</c:v>
                </c:pt>
                <c:pt idx="6">
                  <c:v>24-27</c:v>
                </c:pt>
                <c:pt idx="7">
                  <c:v>28-31</c:v>
                </c:pt>
                <c:pt idx="8">
                  <c:v>32-35</c:v>
                </c:pt>
                <c:pt idx="9">
                  <c:v>40-44</c:v>
                </c:pt>
              </c:strCache>
            </c:strRef>
          </c:cat>
          <c:val>
            <c:numRef>
              <c:f>'Punto 5'!$R$2:$R$11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F-460A-8245-AF7BB36FB6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0695744"/>
        <c:axId val="630702584"/>
      </c:lineChart>
      <c:catAx>
        <c:axId val="6306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702584"/>
        <c:crosses val="autoZero"/>
        <c:auto val="1"/>
        <c:lblAlgn val="ctr"/>
        <c:lblOffset val="100"/>
        <c:noMultiLvlLbl val="0"/>
      </c:catAx>
      <c:valAx>
        <c:axId val="630702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30695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% Frecuencia RElativa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6B4-4192-8DE7-3CDCC09599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B4-4192-8DE7-3CDCC09599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B4-4192-8DE7-3CDCC09599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6B4-4192-8DE7-3CDCC09599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B4-4192-8DE7-3CDCC09599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5B5-4C94-85A7-6D78629788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5B5-4C94-85A7-6D78629788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5B5-4C94-85A7-6D78629788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5B5-4C94-85A7-6D78629788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5B5-4C94-85A7-6D786297888F}"/>
              </c:ext>
            </c:extLst>
          </c:dPt>
          <c:dLbls>
            <c:dLbl>
              <c:idx val="0"/>
              <c:layout>
                <c:manualLayout>
                  <c:x val="-2.2079615048118985E-2"/>
                  <c:y val="-2.52872557596967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B4-4192-8DE7-3CDCC0959913}"/>
                </c:ext>
              </c:extLst>
            </c:dLbl>
            <c:dLbl>
              <c:idx val="1"/>
              <c:layout>
                <c:manualLayout>
                  <c:x val="-7.548993875765529E-3"/>
                  <c:y val="-0.2912073490813648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B4-4192-8DE7-3CDCC0959913}"/>
                </c:ext>
              </c:extLst>
            </c:dLbl>
            <c:dLbl>
              <c:idx val="2"/>
              <c:layout>
                <c:manualLayout>
                  <c:x val="-0.10064643482064742"/>
                  <c:y val="-0.155821303587051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4-4192-8DE7-3CDCC0959913}"/>
                </c:ext>
              </c:extLst>
            </c:dLbl>
            <c:dLbl>
              <c:idx val="3"/>
              <c:layout>
                <c:manualLayout>
                  <c:x val="1.5641513560804898E-2"/>
                  <c:y val="-2.2849956255468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4-4192-8DE7-3CDCC0959913}"/>
                </c:ext>
              </c:extLst>
            </c:dLbl>
            <c:dLbl>
              <c:idx val="4"/>
              <c:layout>
                <c:manualLayout>
                  <c:x val="2.1291338582677167E-2"/>
                  <c:y val="-3.25408282298046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4-4192-8DE7-3CDCC0959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'Punto 5'!$V$2:$V$11</c:f>
              <c:numCache>
                <c:formatCode>0%</c:formatCode>
                <c:ptCount val="10"/>
                <c:pt idx="0">
                  <c:v>0.18</c:v>
                </c:pt>
                <c:pt idx="1">
                  <c:v>0.26</c:v>
                </c:pt>
                <c:pt idx="2">
                  <c:v>0.28000000000000003</c:v>
                </c:pt>
                <c:pt idx="3">
                  <c:v>0.08</c:v>
                </c:pt>
                <c:pt idx="4">
                  <c:v>0.06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4-4192-8DE7-3CDCC09599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</xdr:colOff>
      <xdr:row>11</xdr:row>
      <xdr:rowOff>66675</xdr:rowOff>
    </xdr:from>
    <xdr:to>
      <xdr:col>32</xdr:col>
      <xdr:colOff>47625</xdr:colOff>
      <xdr:row>25</xdr:row>
      <xdr:rowOff>107156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1B6AAE-28CF-3B01-AD53-935E30534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238125</xdr:colOff>
      <xdr:row>20</xdr:row>
      <xdr:rowOff>117493</xdr:rowOff>
    </xdr:from>
    <xdr:to>
      <xdr:col>23</xdr:col>
      <xdr:colOff>431006</xdr:colOff>
      <xdr:row>29</xdr:row>
      <xdr:rowOff>93195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4980EB-661F-0F17-96BD-308037C65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3808431"/>
          <a:ext cx="5393531" cy="1690202"/>
        </a:xfrm>
        <a:prstGeom prst="rect">
          <a:avLst/>
        </a:prstGeom>
      </xdr:spPr>
    </xdr:pic>
    <xdr:clientData/>
  </xdr:twoCellAnchor>
  <xdr:twoCellAnchor>
    <xdr:from>
      <xdr:col>32</xdr:col>
      <xdr:colOff>57149</xdr:colOff>
      <xdr:row>11</xdr:row>
      <xdr:rowOff>61911</xdr:rowOff>
    </xdr:from>
    <xdr:to>
      <xdr:col>38</xdr:col>
      <xdr:colOff>47624</xdr:colOff>
      <xdr:row>25</xdr:row>
      <xdr:rowOff>104774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2A2F5B-A229-5D6D-6EA8-BAFE48E33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</xdr:colOff>
      <xdr:row>25</xdr:row>
      <xdr:rowOff>95250</xdr:rowOff>
    </xdr:from>
    <xdr:to>
      <xdr:col>31</xdr:col>
      <xdr:colOff>676275</xdr:colOff>
      <xdr:row>40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DC2231-660D-BE14-1B7A-27B709DD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95250</xdr:rowOff>
    </xdr:from>
    <xdr:to>
      <xdr:col>13</xdr:col>
      <xdr:colOff>472112</xdr:colOff>
      <xdr:row>9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E955C4-DF83-0B08-DE6C-DDDEFA6EC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4424987" cy="2028825"/>
        </a:xfrm>
        <a:prstGeom prst="rect">
          <a:avLst/>
        </a:prstGeom>
      </xdr:spPr>
    </xdr:pic>
    <xdr:clientData/>
  </xdr:twoCellAnchor>
  <xdr:twoCellAnchor>
    <xdr:from>
      <xdr:col>15</xdr:col>
      <xdr:colOff>9524</xdr:colOff>
      <xdr:row>10</xdr:row>
      <xdr:rowOff>38100</xdr:rowOff>
    </xdr:from>
    <xdr:to>
      <xdr:col>21</xdr:col>
      <xdr:colOff>761999</xdr:colOff>
      <xdr:row>27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2F82A7-982E-031B-8A26-E32853AD4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685800</xdr:colOff>
      <xdr:row>11</xdr:row>
      <xdr:rowOff>76200</xdr:rowOff>
    </xdr:from>
    <xdr:to>
      <xdr:col>28</xdr:col>
      <xdr:colOff>9526</xdr:colOff>
      <xdr:row>26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1061BE-8E9A-DE10-3E5E-1918EA70B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457200</xdr:colOff>
      <xdr:row>28</xdr:row>
      <xdr:rowOff>123825</xdr:rowOff>
    </xdr:from>
    <xdr:to>
      <xdr:col>23</xdr:col>
      <xdr:colOff>19050</xdr:colOff>
      <xdr:row>45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790110-7DA2-59A7-1154-454AE491A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8</xdr:col>
      <xdr:colOff>147421</xdr:colOff>
      <xdr:row>4</xdr:row>
      <xdr:rowOff>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99A344-B70E-624F-3303-E6752C573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5319496" cy="790736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17</xdr:row>
      <xdr:rowOff>80962</xdr:rowOff>
    </xdr:from>
    <xdr:to>
      <xdr:col>6</xdr:col>
      <xdr:colOff>228600</xdr:colOff>
      <xdr:row>31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746FBC-80FE-6F54-050B-A440A340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38100</xdr:rowOff>
    </xdr:from>
    <xdr:to>
      <xdr:col>14</xdr:col>
      <xdr:colOff>696341</xdr:colOff>
      <xdr:row>2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4A6485-F964-6BF1-E0F6-201EBE603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8100"/>
          <a:ext cx="4620641" cy="10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6</xdr:row>
      <xdr:rowOff>57150</xdr:rowOff>
    </xdr:from>
    <xdr:to>
      <xdr:col>14</xdr:col>
      <xdr:colOff>704849</xdr:colOff>
      <xdr:row>12</xdr:row>
      <xdr:rowOff>47871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5C803F-FF18-96FA-2276-635DBD9D3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1009650"/>
          <a:ext cx="4648199" cy="1133721"/>
        </a:xfrm>
        <a:prstGeom prst="rect">
          <a:avLst/>
        </a:prstGeom>
      </xdr:spPr>
    </xdr:pic>
    <xdr:clientData/>
  </xdr:twoCellAnchor>
  <xdr:twoCellAnchor>
    <xdr:from>
      <xdr:col>16</xdr:col>
      <xdr:colOff>19050</xdr:colOff>
      <xdr:row>15</xdr:row>
      <xdr:rowOff>23811</xdr:rowOff>
    </xdr:from>
    <xdr:to>
      <xdr:col>22</xdr:col>
      <xdr:colOff>723900</xdr:colOff>
      <xdr:row>30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AD7EB3-D768-2DF6-0E24-3D704F1D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1142999</xdr:colOff>
      <xdr:row>31</xdr:row>
      <xdr:rowOff>4762</xdr:rowOff>
    </xdr:from>
    <xdr:to>
      <xdr:col>22</xdr:col>
      <xdr:colOff>685799</xdr:colOff>
      <xdr:row>45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63175D-796C-930A-FEF5-EFA74FCD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</xdr:colOff>
      <xdr:row>14</xdr:row>
      <xdr:rowOff>180975</xdr:rowOff>
    </xdr:from>
    <xdr:to>
      <xdr:col>28</xdr:col>
      <xdr:colOff>752475</xdr:colOff>
      <xdr:row>30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F264DFC-D324-6ED1-0D4D-C065FBA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CA56-F580-4512-A403-27D9052F7E7F}">
  <sheetPr codeName="Hoja1"/>
  <dimension ref="A1:AJ41"/>
  <sheetViews>
    <sheetView showGridLines="0" showRowColHeaders="0" zoomScaleNormal="100" workbookViewId="0">
      <selection activeCell="AE5" sqref="AE5"/>
    </sheetView>
  </sheetViews>
  <sheetFormatPr baseColWidth="10" defaultRowHeight="15" x14ac:dyDescent="0.25"/>
  <cols>
    <col min="1" max="1" width="5.42578125" style="1" customWidth="1"/>
    <col min="2" max="2" width="11.42578125" style="1"/>
    <col min="3" max="3" width="11" style="1" bestFit="1" customWidth="1"/>
    <col min="4" max="22" width="2.28515625" style="1" bestFit="1" customWidth="1"/>
    <col min="23" max="25" width="11.42578125" style="1"/>
    <col min="26" max="26" width="11.42578125" style="8"/>
    <col min="27" max="30" width="11.42578125" style="1"/>
    <col min="31" max="31" width="11.42578125" style="17"/>
    <col min="32" max="32" width="11.42578125" style="12"/>
    <col min="33" max="16384" width="11.42578125" style="1"/>
  </cols>
  <sheetData>
    <row r="1" spans="1:36" x14ac:dyDescent="0.25">
      <c r="B1" s="1" t="s">
        <v>24</v>
      </c>
      <c r="C1" s="73" t="s">
        <v>25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36" x14ac:dyDescent="0.25">
      <c r="B2" s="1" t="s">
        <v>26</v>
      </c>
      <c r="C2" s="1">
        <v>9022224105</v>
      </c>
    </row>
    <row r="5" spans="1:36" ht="60" x14ac:dyDescent="0.25">
      <c r="B5" s="27" t="s">
        <v>16</v>
      </c>
      <c r="C5" s="75" t="s">
        <v>17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Y5" s="22" t="s">
        <v>15</v>
      </c>
      <c r="Z5" s="18" t="s">
        <v>6</v>
      </c>
      <c r="AA5" s="19" t="s">
        <v>14</v>
      </c>
      <c r="AB5" s="19" t="s">
        <v>7</v>
      </c>
      <c r="AC5" s="19" t="s">
        <v>8</v>
      </c>
      <c r="AD5" s="19" t="s">
        <v>9</v>
      </c>
      <c r="AE5" s="20" t="s">
        <v>59</v>
      </c>
      <c r="AF5" s="21" t="s">
        <v>11</v>
      </c>
    </row>
    <row r="6" spans="1:36" x14ac:dyDescent="0.25">
      <c r="B6" s="35" t="s">
        <v>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/>
      <c r="Z6" s="9">
        <v>0</v>
      </c>
      <c r="AA6" s="2">
        <v>2</v>
      </c>
      <c r="AB6" s="2">
        <f>AA6</f>
        <v>2</v>
      </c>
      <c r="AC6" s="2">
        <f>AA6/$AA$11</f>
        <v>0.1</v>
      </c>
      <c r="AD6" s="2">
        <f>AC6</f>
        <v>0.1</v>
      </c>
      <c r="AE6" s="11">
        <f>(AC6*100)/100</f>
        <v>0.1</v>
      </c>
      <c r="AF6" s="11">
        <f>(AD6*100)/100</f>
        <v>0.1</v>
      </c>
      <c r="AG6" s="74"/>
      <c r="AH6" s="74"/>
      <c r="AI6" s="74"/>
      <c r="AJ6" s="74"/>
    </row>
    <row r="7" spans="1:36" x14ac:dyDescent="0.25">
      <c r="B7" s="36" t="s">
        <v>3</v>
      </c>
      <c r="C7" s="34">
        <v>0</v>
      </c>
      <c r="D7" s="2">
        <v>1</v>
      </c>
      <c r="E7" s="2">
        <v>0</v>
      </c>
      <c r="F7" s="2">
        <v>4</v>
      </c>
      <c r="G7" s="2">
        <v>2</v>
      </c>
      <c r="H7" s="2">
        <v>2</v>
      </c>
      <c r="I7" s="2">
        <v>1</v>
      </c>
      <c r="J7" s="2">
        <v>2</v>
      </c>
      <c r="K7" s="2">
        <v>3</v>
      </c>
      <c r="L7" s="2">
        <v>2</v>
      </c>
      <c r="M7" s="2">
        <v>3</v>
      </c>
      <c r="N7" s="2">
        <v>2</v>
      </c>
      <c r="O7" s="2">
        <v>1</v>
      </c>
      <c r="P7" s="2">
        <v>3</v>
      </c>
      <c r="Q7" s="2">
        <v>4</v>
      </c>
      <c r="R7" s="2">
        <v>2</v>
      </c>
      <c r="S7" s="2">
        <v>2</v>
      </c>
      <c r="T7" s="2">
        <v>3</v>
      </c>
      <c r="U7" s="2">
        <v>2</v>
      </c>
      <c r="V7" s="2">
        <v>1</v>
      </c>
      <c r="X7" s="14"/>
      <c r="Z7" s="9">
        <v>1</v>
      </c>
      <c r="AA7" s="2">
        <v>4</v>
      </c>
      <c r="AB7" s="2">
        <f>AB6+AA7</f>
        <v>6</v>
      </c>
      <c r="AC7" s="2">
        <f t="shared" ref="AC7:AC10" si="0">AA7/$AA$11</f>
        <v>0.2</v>
      </c>
      <c r="AD7" s="2">
        <f>AD6+AC7</f>
        <v>0.30000000000000004</v>
      </c>
      <c r="AE7" s="11">
        <f t="shared" ref="AE7:AE10" si="1">(AC7*100)/100</f>
        <v>0.2</v>
      </c>
      <c r="AF7" s="11">
        <f t="shared" ref="AF7:AF10" si="2">(AD7*100)/100</f>
        <v>0.30000000000000004</v>
      </c>
      <c r="AG7" s="74"/>
      <c r="AH7" s="74"/>
      <c r="AI7" s="74"/>
      <c r="AJ7" s="74"/>
    </row>
    <row r="8" spans="1:36" x14ac:dyDescent="0.25">
      <c r="B8" s="39"/>
      <c r="C8" s="37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4"/>
      <c r="R8" s="71">
        <f>SUM(C7:V7)/20</f>
        <v>2</v>
      </c>
      <c r="S8" s="71"/>
      <c r="T8" s="37"/>
      <c r="U8" s="38"/>
      <c r="V8" s="34"/>
      <c r="Z8" s="10">
        <v>2</v>
      </c>
      <c r="AA8" s="2">
        <v>8</v>
      </c>
      <c r="AB8" s="2">
        <f t="shared" ref="AB8:AB10" si="3">AB7+AA8</f>
        <v>14</v>
      </c>
      <c r="AC8" s="2">
        <f t="shared" si="0"/>
        <v>0.4</v>
      </c>
      <c r="AD8" s="2">
        <f t="shared" ref="AD8:AD10" si="4">AD7+AC8</f>
        <v>0.70000000000000007</v>
      </c>
      <c r="AE8" s="11">
        <f t="shared" si="1"/>
        <v>0.4</v>
      </c>
      <c r="AF8" s="11">
        <f t="shared" si="2"/>
        <v>0.7</v>
      </c>
      <c r="AG8" s="74"/>
      <c r="AH8" s="74"/>
      <c r="AI8" s="74"/>
      <c r="AJ8" s="74"/>
    </row>
    <row r="9" spans="1:36" x14ac:dyDescent="0.25">
      <c r="B9" s="31" t="s">
        <v>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43"/>
      <c r="Z9" s="10">
        <v>3</v>
      </c>
      <c r="AA9" s="2">
        <v>4</v>
      </c>
      <c r="AB9" s="2">
        <f t="shared" si="3"/>
        <v>18</v>
      </c>
      <c r="AC9" s="2">
        <f t="shared" si="0"/>
        <v>0.2</v>
      </c>
      <c r="AD9" s="2">
        <f t="shared" si="4"/>
        <v>0.90000000000000013</v>
      </c>
      <c r="AE9" s="11">
        <f t="shared" si="1"/>
        <v>0.2</v>
      </c>
      <c r="AF9" s="11">
        <f t="shared" si="2"/>
        <v>0.90000000000000013</v>
      </c>
      <c r="AG9" s="74" t="s">
        <v>18</v>
      </c>
      <c r="AH9" s="74"/>
      <c r="AI9" s="74"/>
      <c r="AJ9" s="74"/>
    </row>
    <row r="10" spans="1:36" x14ac:dyDescent="0.25">
      <c r="A10" s="30"/>
      <c r="B10" s="4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9"/>
      <c r="Z10" s="10">
        <v>4</v>
      </c>
      <c r="AA10" s="2">
        <v>2</v>
      </c>
      <c r="AB10" s="2">
        <f t="shared" si="3"/>
        <v>20</v>
      </c>
      <c r="AC10" s="2">
        <f t="shared" si="0"/>
        <v>0.1</v>
      </c>
      <c r="AD10" s="2">
        <f t="shared" si="4"/>
        <v>1.0000000000000002</v>
      </c>
      <c r="AE10" s="11">
        <f t="shared" si="1"/>
        <v>0.1</v>
      </c>
      <c r="AF10" s="11">
        <f t="shared" si="2"/>
        <v>1.0000000000000002</v>
      </c>
      <c r="AG10" s="74"/>
      <c r="AH10" s="74"/>
      <c r="AI10" s="74"/>
      <c r="AJ10" s="74"/>
    </row>
    <row r="11" spans="1:36" x14ac:dyDescent="0.25">
      <c r="A11" s="30"/>
      <c r="B11" s="41" t="s">
        <v>1</v>
      </c>
      <c r="W11" s="30"/>
      <c r="Z11" s="8" t="s">
        <v>13</v>
      </c>
      <c r="AA11" s="1">
        <f>SUM(AA6:AA10)</f>
        <v>20</v>
      </c>
      <c r="AG11" s="74"/>
      <c r="AH11" s="74"/>
      <c r="AI11" s="74"/>
      <c r="AJ11" s="74"/>
    </row>
    <row r="12" spans="1:36" ht="21" customHeight="1" x14ac:dyDescent="0.25">
      <c r="A12" s="30"/>
      <c r="B12" s="30" t="s">
        <v>3</v>
      </c>
      <c r="C12" s="34">
        <v>0</v>
      </c>
      <c r="D12" s="2">
        <v>0</v>
      </c>
      <c r="E12" s="2">
        <v>1</v>
      </c>
      <c r="F12" s="2">
        <v>1</v>
      </c>
      <c r="G12" s="2">
        <v>1</v>
      </c>
      <c r="H12" s="2">
        <v>1</v>
      </c>
      <c r="I12" s="2">
        <v>2</v>
      </c>
      <c r="J12" s="2">
        <v>2</v>
      </c>
      <c r="K12" s="2">
        <v>2</v>
      </c>
      <c r="L12" s="15">
        <v>2</v>
      </c>
      <c r="M12" s="15">
        <v>2</v>
      </c>
      <c r="N12" s="2">
        <v>2</v>
      </c>
      <c r="O12" s="2">
        <v>2</v>
      </c>
      <c r="P12" s="2">
        <v>2</v>
      </c>
      <c r="Q12" s="2">
        <v>3</v>
      </c>
      <c r="R12" s="2">
        <v>3</v>
      </c>
      <c r="S12" s="2">
        <v>3</v>
      </c>
      <c r="T12" s="2">
        <v>3</v>
      </c>
      <c r="U12" s="2">
        <v>4</v>
      </c>
      <c r="V12" s="2">
        <v>4</v>
      </c>
      <c r="W12" s="36"/>
      <c r="Z12" s="7"/>
      <c r="AC12" s="13"/>
      <c r="AD12" s="12"/>
      <c r="AF12" s="23"/>
      <c r="AG12" s="74"/>
      <c r="AH12" s="74"/>
      <c r="AI12" s="74"/>
      <c r="AJ12" s="74"/>
    </row>
    <row r="13" spans="1:36" x14ac:dyDescent="0.25">
      <c r="A13" s="30"/>
      <c r="B13" s="30"/>
      <c r="R13" s="72">
        <f>(L12+M12)/2</f>
        <v>2</v>
      </c>
      <c r="S13" s="72"/>
      <c r="W13" s="44"/>
      <c r="AG13" s="74"/>
      <c r="AH13" s="74"/>
      <c r="AI13" s="74"/>
      <c r="AJ13" s="74"/>
    </row>
    <row r="14" spans="1:36" x14ac:dyDescent="0.25">
      <c r="B14" s="76" t="s">
        <v>12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8"/>
      <c r="AG14" s="74"/>
      <c r="AH14" s="74"/>
      <c r="AI14" s="74"/>
      <c r="AJ14" s="74"/>
    </row>
    <row r="15" spans="1:36" x14ac:dyDescent="0.25">
      <c r="B15" s="79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1"/>
    </row>
    <row r="16" spans="1:36" x14ac:dyDescent="0.25">
      <c r="A16" s="30"/>
      <c r="B16" s="45" t="s">
        <v>2</v>
      </c>
      <c r="W16" s="29"/>
    </row>
    <row r="17" spans="1:27" x14ac:dyDescent="0.25">
      <c r="A17" s="30"/>
      <c r="B17" s="30" t="s">
        <v>3</v>
      </c>
      <c r="C17" s="34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16">
        <v>2</v>
      </c>
      <c r="J17" s="16">
        <v>2</v>
      </c>
      <c r="K17" s="16">
        <v>2</v>
      </c>
      <c r="L17" s="16">
        <v>2</v>
      </c>
      <c r="M17" s="16">
        <v>2</v>
      </c>
      <c r="N17" s="16">
        <v>2</v>
      </c>
      <c r="O17" s="16">
        <v>2</v>
      </c>
      <c r="P17" s="16">
        <v>2</v>
      </c>
      <c r="Q17" s="2">
        <v>3</v>
      </c>
      <c r="R17" s="2">
        <v>3</v>
      </c>
      <c r="S17" s="2">
        <v>3</v>
      </c>
      <c r="T17" s="2">
        <v>3</v>
      </c>
      <c r="U17" s="2">
        <v>4</v>
      </c>
      <c r="V17" s="2">
        <v>4</v>
      </c>
      <c r="W17" s="36"/>
      <c r="Z17" s="7"/>
    </row>
    <row r="18" spans="1:27" x14ac:dyDescent="0.25">
      <c r="A18" s="30"/>
      <c r="B18" s="44"/>
      <c r="C18" s="43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4"/>
    </row>
    <row r="19" spans="1:27" x14ac:dyDescent="0.25">
      <c r="A19" s="30"/>
      <c r="B19" s="70" t="s">
        <v>5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W19" s="30"/>
      <c r="AA19" s="5"/>
    </row>
    <row r="20" spans="1:27" x14ac:dyDescent="0.25">
      <c r="A20" s="30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4"/>
    </row>
    <row r="22" spans="1:27" x14ac:dyDescent="0.25"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27" x14ac:dyDescent="0.25"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27" x14ac:dyDescent="0.25"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27" x14ac:dyDescent="0.25"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27" x14ac:dyDescent="0.25"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27" x14ac:dyDescent="0.25"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27" x14ac:dyDescent="0.25"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7" x14ac:dyDescent="0.25"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7" x14ac:dyDescent="0.25"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27" x14ac:dyDescent="0.25"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27" x14ac:dyDescent="0.25"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3:15" x14ac:dyDescent="0.25"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3:15" x14ac:dyDescent="0.25"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3:15" x14ac:dyDescent="0.25"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3:15" x14ac:dyDescent="0.25"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3:15" x14ac:dyDescent="0.25"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3:15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3:15" x14ac:dyDescent="0.25">
      <c r="D39"/>
      <c r="E39"/>
      <c r="F39"/>
    </row>
    <row r="40" spans="3:15" x14ac:dyDescent="0.25">
      <c r="D40"/>
      <c r="E40"/>
      <c r="F40"/>
    </row>
    <row r="41" spans="3:15" x14ac:dyDescent="0.25">
      <c r="D41"/>
      <c r="E41"/>
      <c r="F41"/>
    </row>
  </sheetData>
  <mergeCells count="9">
    <mergeCell ref="B19:Q19"/>
    <mergeCell ref="R8:S8"/>
    <mergeCell ref="R13:S13"/>
    <mergeCell ref="C1:Q1"/>
    <mergeCell ref="AG9:AJ11"/>
    <mergeCell ref="C5:V5"/>
    <mergeCell ref="AG12:AJ14"/>
    <mergeCell ref="AG6:AJ8"/>
    <mergeCell ref="B14:W15"/>
  </mergeCells>
  <pageMargins left="0.7" right="0.7" top="0.75" bottom="0.75" header="0.3" footer="0.3"/>
  <ignoredErrors>
    <ignoredError sqref="AC6:AC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879A-8BB3-479F-A602-D7179FF2AEF7}">
  <sheetPr codeName="Hoja2"/>
  <dimension ref="A2:Z60"/>
  <sheetViews>
    <sheetView showGridLines="0" showRowColHeaders="0" zoomScaleNormal="100" workbookViewId="0">
      <selection activeCell="V9" sqref="V9"/>
    </sheetView>
  </sheetViews>
  <sheetFormatPr baseColWidth="10" defaultRowHeight="15" x14ac:dyDescent="0.25"/>
  <cols>
    <col min="1" max="1" width="4.7109375" style="1" customWidth="1"/>
    <col min="2" max="2" width="11.42578125" style="1"/>
    <col min="3" max="12" width="3" style="1" bestFit="1" customWidth="1"/>
    <col min="13" max="13" width="17.85546875" style="1" bestFit="1" customWidth="1"/>
    <col min="14" max="14" width="15.7109375" style="1" bestFit="1" customWidth="1"/>
    <col min="15" max="15" width="9.5703125" style="1" customWidth="1"/>
    <col min="16" max="16384" width="11.42578125" style="1"/>
  </cols>
  <sheetData>
    <row r="2" spans="1:26" ht="60" x14ac:dyDescent="0.25">
      <c r="N2" s="1">
        <v>0</v>
      </c>
      <c r="O2" s="3" t="s">
        <v>15</v>
      </c>
      <c r="P2" s="18" t="s">
        <v>47</v>
      </c>
      <c r="Q2" s="19" t="s">
        <v>14</v>
      </c>
      <c r="R2" s="19" t="s">
        <v>7</v>
      </c>
      <c r="S2" s="19" t="s">
        <v>8</v>
      </c>
      <c r="T2" s="19" t="s">
        <v>32</v>
      </c>
      <c r="U2" s="20" t="s">
        <v>59</v>
      </c>
      <c r="V2" s="21" t="s">
        <v>11</v>
      </c>
    </row>
    <row r="3" spans="1:26" x14ac:dyDescent="0.25">
      <c r="P3" s="9">
        <v>15</v>
      </c>
      <c r="Q3" s="2">
        <v>3</v>
      </c>
      <c r="R3" s="2">
        <f>Q3</f>
        <v>3</v>
      </c>
      <c r="S3" s="2">
        <f>Q3/$Q$10</f>
        <v>0.12</v>
      </c>
      <c r="T3" s="2">
        <f>S3</f>
        <v>0.12</v>
      </c>
      <c r="U3" s="11">
        <f>(S3*100)/100</f>
        <v>0.12</v>
      </c>
      <c r="V3" s="11">
        <f>(T3*100)/100</f>
        <v>0.12</v>
      </c>
    </row>
    <row r="4" spans="1:26" x14ac:dyDescent="0.25">
      <c r="P4" s="9">
        <v>16</v>
      </c>
      <c r="Q4" s="2">
        <v>3</v>
      </c>
      <c r="R4" s="2">
        <f>R3+Q4</f>
        <v>6</v>
      </c>
      <c r="S4" s="2">
        <f t="shared" ref="S4:S9" si="0">Q4/$Q$10</f>
        <v>0.12</v>
      </c>
      <c r="T4" s="2">
        <f>T3+S4</f>
        <v>0.24</v>
      </c>
      <c r="U4" s="11">
        <f t="shared" ref="U4:V9" si="1">(S4*100)/100</f>
        <v>0.12</v>
      </c>
      <c r="V4" s="11">
        <f t="shared" si="1"/>
        <v>0.24</v>
      </c>
      <c r="W4" s="85" t="s">
        <v>21</v>
      </c>
      <c r="X4" s="74"/>
      <c r="Y4" s="74"/>
      <c r="Z4" s="74"/>
    </row>
    <row r="5" spans="1:26" ht="15" customHeight="1" x14ac:dyDescent="0.25">
      <c r="P5" s="10">
        <v>17</v>
      </c>
      <c r="Q5" s="2">
        <v>5</v>
      </c>
      <c r="R5" s="2">
        <f t="shared" ref="R5:R9" si="2">R4+Q5</f>
        <v>11</v>
      </c>
      <c r="S5" s="2">
        <f t="shared" si="0"/>
        <v>0.2</v>
      </c>
      <c r="T5" s="2">
        <f t="shared" ref="T5:T9" si="3">T4+S5</f>
        <v>0.44</v>
      </c>
      <c r="U5" s="11">
        <f t="shared" si="1"/>
        <v>0.2</v>
      </c>
      <c r="V5" s="11">
        <f t="shared" si="1"/>
        <v>0.44</v>
      </c>
      <c r="W5" s="85"/>
      <c r="X5" s="74"/>
      <c r="Y5" s="74"/>
      <c r="Z5" s="74"/>
    </row>
    <row r="6" spans="1:26" x14ac:dyDescent="0.25">
      <c r="P6" s="10">
        <v>18</v>
      </c>
      <c r="Q6" s="2">
        <v>7</v>
      </c>
      <c r="R6" s="2">
        <f t="shared" si="2"/>
        <v>18</v>
      </c>
      <c r="S6" s="2">
        <f t="shared" si="0"/>
        <v>0.28000000000000003</v>
      </c>
      <c r="T6" s="2">
        <f t="shared" si="3"/>
        <v>0.72</v>
      </c>
      <c r="U6" s="11">
        <f t="shared" si="1"/>
        <v>0.28000000000000003</v>
      </c>
      <c r="V6" s="11">
        <f t="shared" si="1"/>
        <v>0.72</v>
      </c>
      <c r="W6" s="85"/>
      <c r="X6" s="74"/>
      <c r="Y6" s="74"/>
      <c r="Z6" s="74"/>
    </row>
    <row r="7" spans="1:26" x14ac:dyDescent="0.25">
      <c r="P7" s="10">
        <v>19</v>
      </c>
      <c r="Q7" s="2">
        <v>4</v>
      </c>
      <c r="R7" s="2">
        <f t="shared" si="2"/>
        <v>22</v>
      </c>
      <c r="S7" s="2">
        <f t="shared" si="0"/>
        <v>0.16</v>
      </c>
      <c r="T7" s="2">
        <f t="shared" si="3"/>
        <v>0.88</v>
      </c>
      <c r="U7" s="11">
        <f t="shared" si="1"/>
        <v>0.16</v>
      </c>
      <c r="V7" s="11">
        <f t="shared" si="1"/>
        <v>0.88</v>
      </c>
      <c r="W7" s="85"/>
      <c r="X7" s="74"/>
      <c r="Y7" s="74"/>
      <c r="Z7" s="74"/>
    </row>
    <row r="8" spans="1:26" x14ac:dyDescent="0.25">
      <c r="P8" s="24">
        <v>20</v>
      </c>
      <c r="Q8" s="2">
        <v>2</v>
      </c>
      <c r="R8" s="2">
        <f t="shared" si="2"/>
        <v>24</v>
      </c>
      <c r="S8" s="2">
        <f t="shared" si="0"/>
        <v>0.08</v>
      </c>
      <c r="T8" s="2">
        <f t="shared" si="3"/>
        <v>0.96</v>
      </c>
      <c r="U8" s="25">
        <f t="shared" si="1"/>
        <v>0.08</v>
      </c>
      <c r="V8" s="11">
        <f>(T8*100)/100</f>
        <v>0.96</v>
      </c>
    </row>
    <row r="9" spans="1:26" x14ac:dyDescent="0.25">
      <c r="P9" s="24">
        <v>25</v>
      </c>
      <c r="Q9" s="2">
        <v>1</v>
      </c>
      <c r="R9" s="2">
        <f t="shared" si="2"/>
        <v>25</v>
      </c>
      <c r="S9" s="2">
        <f t="shared" si="0"/>
        <v>0.04</v>
      </c>
      <c r="T9" s="2">
        <f t="shared" si="3"/>
        <v>1</v>
      </c>
      <c r="U9" s="25">
        <f t="shared" si="1"/>
        <v>0.04</v>
      </c>
      <c r="V9" s="11">
        <f t="shared" si="1"/>
        <v>1</v>
      </c>
    </row>
    <row r="10" spans="1:26" x14ac:dyDescent="0.25">
      <c r="P10" s="10" t="s">
        <v>13</v>
      </c>
      <c r="Q10" s="2">
        <f>SUM(Q3:Q9)</f>
        <v>25</v>
      </c>
    </row>
    <row r="11" spans="1:26" x14ac:dyDescent="0.25">
      <c r="B11" s="47" t="s">
        <v>22</v>
      </c>
      <c r="C11" s="86" t="s">
        <v>23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 spans="1:26" x14ac:dyDescent="0.25">
      <c r="B12" s="2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 spans="1:26" x14ac:dyDescent="0.25"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 spans="1:26" x14ac:dyDescent="0.25">
      <c r="B14" s="48" t="s">
        <v>0</v>
      </c>
      <c r="M14" s="29"/>
    </row>
    <row r="15" spans="1:26" x14ac:dyDescent="0.25">
      <c r="B15" s="39" t="s">
        <v>3</v>
      </c>
      <c r="C15" s="34">
        <v>15</v>
      </c>
      <c r="D15" s="2">
        <v>20</v>
      </c>
      <c r="E15" s="2">
        <v>25</v>
      </c>
      <c r="F15" s="2">
        <v>15</v>
      </c>
      <c r="G15" s="2">
        <v>18</v>
      </c>
      <c r="H15" s="2">
        <v>16</v>
      </c>
      <c r="I15" s="2">
        <v>17</v>
      </c>
      <c r="M15" s="30"/>
    </row>
    <row r="16" spans="1:26" x14ac:dyDescent="0.25">
      <c r="A16" s="30"/>
      <c r="C16" s="2">
        <v>18</v>
      </c>
      <c r="D16" s="2">
        <v>20</v>
      </c>
      <c r="E16" s="2">
        <v>18</v>
      </c>
      <c r="F16" s="2">
        <v>18</v>
      </c>
      <c r="G16" s="2">
        <v>18</v>
      </c>
      <c r="H16" s="2">
        <v>19</v>
      </c>
      <c r="I16" s="2">
        <v>16</v>
      </c>
      <c r="K16" s="87">
        <f>AVERAGE(C15:I18)</f>
        <v>17.8</v>
      </c>
      <c r="L16" s="88"/>
      <c r="M16" s="30"/>
    </row>
    <row r="17" spans="1:16" x14ac:dyDescent="0.25">
      <c r="A17" s="30"/>
      <c r="C17" s="2">
        <v>17</v>
      </c>
      <c r="D17" s="2">
        <v>19</v>
      </c>
      <c r="E17" s="2">
        <v>16</v>
      </c>
      <c r="F17" s="2">
        <v>17</v>
      </c>
      <c r="G17" s="2">
        <v>17</v>
      </c>
      <c r="H17" s="2">
        <v>17</v>
      </c>
      <c r="I17" s="2">
        <v>19</v>
      </c>
      <c r="M17" s="30"/>
    </row>
    <row r="18" spans="1:16" x14ac:dyDescent="0.25">
      <c r="A18" s="30"/>
      <c r="C18" s="42">
        <v>18</v>
      </c>
      <c r="D18" s="42">
        <v>19</v>
      </c>
      <c r="E18" s="42">
        <v>18</v>
      </c>
      <c r="F18" s="42">
        <v>15</v>
      </c>
      <c r="G18" s="42"/>
      <c r="H18" s="42"/>
      <c r="I18" s="42"/>
      <c r="M18" s="44"/>
    </row>
    <row r="19" spans="1:16" x14ac:dyDescent="0.25">
      <c r="B19" s="82" t="s">
        <v>27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</row>
    <row r="21" spans="1:16" x14ac:dyDescent="0.25">
      <c r="B21" s="42"/>
      <c r="C21" s="50"/>
      <c r="D21" s="28"/>
      <c r="E21" s="28"/>
      <c r="F21" s="28"/>
      <c r="G21" s="28"/>
      <c r="H21" s="28"/>
      <c r="I21" s="28"/>
      <c r="J21" s="28"/>
      <c r="K21" s="28"/>
      <c r="L21" s="28"/>
      <c r="M21" s="29"/>
    </row>
    <row r="22" spans="1:16" x14ac:dyDescent="0.25">
      <c r="B22" s="49" t="s">
        <v>1</v>
      </c>
      <c r="C22" s="2">
        <v>15</v>
      </c>
      <c r="D22" s="2">
        <v>16</v>
      </c>
      <c r="E22" s="2">
        <v>17</v>
      </c>
      <c r="F22" s="15">
        <v>18</v>
      </c>
      <c r="G22" s="2">
        <v>18</v>
      </c>
      <c r="H22" s="2">
        <v>19</v>
      </c>
      <c r="I22" s="2">
        <v>25</v>
      </c>
      <c r="M22" s="30"/>
    </row>
    <row r="23" spans="1:16" x14ac:dyDescent="0.25">
      <c r="B23" s="39" t="s">
        <v>3</v>
      </c>
      <c r="C23" s="2">
        <v>15</v>
      </c>
      <c r="D23" s="2">
        <v>16</v>
      </c>
      <c r="E23" s="2">
        <v>17</v>
      </c>
      <c r="F23" s="2">
        <v>18</v>
      </c>
      <c r="G23" s="2">
        <v>18</v>
      </c>
      <c r="H23" s="2">
        <v>19</v>
      </c>
      <c r="I23" s="2"/>
      <c r="K23" s="87">
        <f>MEDIAN(C22:I25)</f>
        <v>18</v>
      </c>
      <c r="L23" s="88"/>
      <c r="M23" s="30"/>
    </row>
    <row r="24" spans="1:16" x14ac:dyDescent="0.25">
      <c r="C24" s="2">
        <v>15</v>
      </c>
      <c r="D24" s="2">
        <v>17</v>
      </c>
      <c r="E24" s="2">
        <v>17</v>
      </c>
      <c r="F24" s="2">
        <v>18</v>
      </c>
      <c r="G24" s="2">
        <v>19</v>
      </c>
      <c r="H24" s="2">
        <v>20</v>
      </c>
      <c r="I24" s="2"/>
      <c r="M24" s="30"/>
    </row>
    <row r="25" spans="1:16" x14ac:dyDescent="0.25">
      <c r="C25" s="2">
        <v>16</v>
      </c>
      <c r="D25" s="2">
        <v>17</v>
      </c>
      <c r="E25" s="2">
        <v>18</v>
      </c>
      <c r="F25" s="2">
        <v>18</v>
      </c>
      <c r="G25" s="2">
        <v>19</v>
      </c>
      <c r="H25" s="2">
        <v>20</v>
      </c>
      <c r="I25" s="2"/>
      <c r="J25" s="46"/>
      <c r="K25" s="46"/>
      <c r="L25" s="46"/>
      <c r="M25" s="44"/>
    </row>
    <row r="26" spans="1:16" x14ac:dyDescent="0.25">
      <c r="B26" s="76" t="s">
        <v>19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</row>
    <row r="27" spans="1:16" x14ac:dyDescent="0.25">
      <c r="B27" s="79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</row>
    <row r="28" spans="1:16" x14ac:dyDescent="0.25">
      <c r="B28" s="28"/>
    </row>
    <row r="29" spans="1:16" x14ac:dyDescent="0.25">
      <c r="B29" s="52" t="s">
        <v>2</v>
      </c>
      <c r="C29" s="2">
        <v>15</v>
      </c>
      <c r="D29" s="2">
        <v>16</v>
      </c>
      <c r="E29" s="2">
        <v>17</v>
      </c>
      <c r="F29" s="26">
        <v>18</v>
      </c>
      <c r="G29" s="26">
        <v>18</v>
      </c>
      <c r="H29" s="2">
        <v>19</v>
      </c>
      <c r="I29" s="2">
        <v>25</v>
      </c>
      <c r="J29" s="50"/>
      <c r="K29" s="28"/>
      <c r="L29" s="28"/>
      <c r="M29" s="29"/>
      <c r="N29" s="28"/>
      <c r="O29" s="28"/>
      <c r="P29" s="29"/>
    </row>
    <row r="30" spans="1:16" x14ac:dyDescent="0.25">
      <c r="B30" s="37" t="s">
        <v>3</v>
      </c>
      <c r="C30" s="2">
        <v>15</v>
      </c>
      <c r="D30" s="2">
        <v>16</v>
      </c>
      <c r="E30" s="2">
        <v>17</v>
      </c>
      <c r="F30" s="26">
        <v>18</v>
      </c>
      <c r="G30" s="26">
        <v>18</v>
      </c>
      <c r="H30" s="2">
        <v>19</v>
      </c>
      <c r="I30" s="2"/>
      <c r="J30" s="4"/>
      <c r="K30" s="87">
        <f>MODE(C29:I32)</f>
        <v>18</v>
      </c>
      <c r="L30" s="88"/>
      <c r="M30" s="30"/>
      <c r="P30" s="30"/>
    </row>
    <row r="31" spans="1:16" x14ac:dyDescent="0.25">
      <c r="B31" s="4"/>
      <c r="C31" s="39">
        <v>15</v>
      </c>
      <c r="D31" s="2">
        <v>17</v>
      </c>
      <c r="E31" s="2">
        <v>17</v>
      </c>
      <c r="F31" s="26">
        <v>18</v>
      </c>
      <c r="G31" s="2">
        <v>19</v>
      </c>
      <c r="H31" s="2">
        <v>20</v>
      </c>
      <c r="I31" s="2"/>
      <c r="J31" s="4"/>
      <c r="M31" s="30"/>
      <c r="P31" s="30"/>
    </row>
    <row r="32" spans="1:16" x14ac:dyDescent="0.25">
      <c r="B32" s="4"/>
      <c r="C32" s="42">
        <v>16</v>
      </c>
      <c r="D32" s="42">
        <v>17</v>
      </c>
      <c r="E32" s="51">
        <v>18</v>
      </c>
      <c r="F32" s="51">
        <v>18</v>
      </c>
      <c r="G32" s="42">
        <v>19</v>
      </c>
      <c r="H32" s="42">
        <v>20</v>
      </c>
      <c r="I32" s="42"/>
      <c r="J32" s="43"/>
      <c r="K32" s="46"/>
      <c r="L32" s="46"/>
      <c r="M32" s="44"/>
      <c r="P32" s="30"/>
    </row>
    <row r="33" spans="2:18" x14ac:dyDescent="0.25">
      <c r="B33" s="82" t="s">
        <v>20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4"/>
      <c r="Q33"/>
      <c r="R33"/>
    </row>
    <row r="34" spans="2:18" x14ac:dyDescent="0.25">
      <c r="M34"/>
      <c r="N34"/>
      <c r="O34"/>
      <c r="P34"/>
      <c r="Q34"/>
      <c r="R34"/>
    </row>
    <row r="35" spans="2:18" x14ac:dyDescent="0.25">
      <c r="M35"/>
      <c r="N35"/>
      <c r="O35"/>
      <c r="P35"/>
      <c r="Q35"/>
      <c r="R35"/>
    </row>
    <row r="36" spans="2:18" x14ac:dyDescent="0.25">
      <c r="M36"/>
      <c r="N36"/>
      <c r="O36"/>
      <c r="P36"/>
      <c r="Q36"/>
      <c r="R36"/>
    </row>
    <row r="37" spans="2:18" x14ac:dyDescent="0.25">
      <c r="M37"/>
      <c r="N37"/>
      <c r="O37"/>
      <c r="P37"/>
      <c r="Q37"/>
      <c r="R37"/>
    </row>
    <row r="38" spans="2:18" x14ac:dyDescent="0.25">
      <c r="M38"/>
      <c r="N38"/>
      <c r="O38"/>
      <c r="P38"/>
      <c r="Q38"/>
      <c r="R38"/>
    </row>
    <row r="39" spans="2:18" x14ac:dyDescent="0.25">
      <c r="M39"/>
      <c r="N39"/>
      <c r="O39"/>
      <c r="P39"/>
      <c r="Q39"/>
      <c r="R39"/>
    </row>
    <row r="40" spans="2:18" x14ac:dyDescent="0.25">
      <c r="M40"/>
      <c r="N40"/>
      <c r="O40"/>
      <c r="P40"/>
      <c r="Q40"/>
      <c r="R40"/>
    </row>
    <row r="41" spans="2:18" x14ac:dyDescent="0.25">
      <c r="M41"/>
      <c r="N41"/>
      <c r="O41"/>
      <c r="P41"/>
      <c r="Q41"/>
      <c r="R41"/>
    </row>
    <row r="42" spans="2:18" x14ac:dyDescent="0.25">
      <c r="M42"/>
      <c r="N42"/>
      <c r="O42"/>
      <c r="P42"/>
      <c r="Q42"/>
      <c r="R42"/>
    </row>
    <row r="43" spans="2:18" x14ac:dyDescent="0.25">
      <c r="M43"/>
      <c r="N43"/>
      <c r="O43"/>
      <c r="P43"/>
      <c r="Q43"/>
      <c r="R43"/>
    </row>
    <row r="44" spans="2:18" x14ac:dyDescent="0.25">
      <c r="M44"/>
      <c r="N44"/>
      <c r="O44"/>
      <c r="P44"/>
      <c r="Q44"/>
      <c r="R44"/>
    </row>
    <row r="45" spans="2:18" x14ac:dyDescent="0.25">
      <c r="M45"/>
      <c r="N45"/>
      <c r="O45"/>
      <c r="P45"/>
      <c r="Q45"/>
      <c r="R45"/>
    </row>
    <row r="46" spans="2:18" x14ac:dyDescent="0.25">
      <c r="M46"/>
      <c r="N46"/>
      <c r="O46"/>
      <c r="P46"/>
      <c r="Q46"/>
      <c r="R46"/>
    </row>
    <row r="47" spans="2:18" x14ac:dyDescent="0.25">
      <c r="M47"/>
      <c r="N47"/>
      <c r="O47"/>
      <c r="P47"/>
      <c r="Q47"/>
      <c r="R47"/>
    </row>
    <row r="48" spans="2:18" x14ac:dyDescent="0.25">
      <c r="M48"/>
      <c r="N48"/>
      <c r="O48"/>
      <c r="P48"/>
      <c r="Q48"/>
      <c r="R48"/>
    </row>
    <row r="49" spans="13:18" x14ac:dyDescent="0.25">
      <c r="M49"/>
      <c r="N49"/>
      <c r="O49"/>
      <c r="P49"/>
      <c r="Q49"/>
      <c r="R49"/>
    </row>
    <row r="50" spans="13:18" x14ac:dyDescent="0.25">
      <c r="M50"/>
      <c r="N50"/>
      <c r="O50"/>
      <c r="P50"/>
      <c r="Q50"/>
      <c r="R50"/>
    </row>
    <row r="51" spans="13:18" x14ac:dyDescent="0.25">
      <c r="M51"/>
      <c r="N51"/>
      <c r="O51"/>
      <c r="P51"/>
      <c r="Q51"/>
      <c r="R51"/>
    </row>
    <row r="52" spans="13:18" x14ac:dyDescent="0.25">
      <c r="M52"/>
      <c r="N52"/>
      <c r="O52"/>
      <c r="P52"/>
      <c r="Q52"/>
      <c r="R52"/>
    </row>
    <row r="53" spans="13:18" x14ac:dyDescent="0.25">
      <c r="M53"/>
      <c r="N53"/>
      <c r="O53"/>
      <c r="P53"/>
      <c r="Q53"/>
      <c r="R53"/>
    </row>
    <row r="54" spans="13:18" x14ac:dyDescent="0.25">
      <c r="M54"/>
      <c r="N54"/>
      <c r="O54"/>
      <c r="P54"/>
      <c r="Q54"/>
      <c r="R54"/>
    </row>
    <row r="55" spans="13:18" x14ac:dyDescent="0.25">
      <c r="M55"/>
      <c r="N55"/>
      <c r="O55"/>
      <c r="P55"/>
      <c r="Q55"/>
      <c r="R55"/>
    </row>
    <row r="56" spans="13:18" x14ac:dyDescent="0.25">
      <c r="M56"/>
      <c r="N56"/>
      <c r="O56"/>
      <c r="P56"/>
      <c r="Q56"/>
      <c r="R56"/>
    </row>
    <row r="57" spans="13:18" x14ac:dyDescent="0.25">
      <c r="M57"/>
      <c r="N57"/>
      <c r="O57"/>
      <c r="P57"/>
      <c r="Q57"/>
      <c r="R57"/>
    </row>
    <row r="58" spans="13:18" x14ac:dyDescent="0.25">
      <c r="M58"/>
      <c r="N58"/>
      <c r="O58"/>
      <c r="P58"/>
      <c r="Q58"/>
      <c r="R58"/>
    </row>
    <row r="59" spans="13:18" x14ac:dyDescent="0.25">
      <c r="M59"/>
      <c r="N59"/>
      <c r="O59"/>
      <c r="P59"/>
      <c r="Q59"/>
      <c r="R59"/>
    </row>
    <row r="60" spans="13:18" x14ac:dyDescent="0.25">
      <c r="M60"/>
      <c r="N60"/>
      <c r="O60"/>
      <c r="P60"/>
      <c r="Q60"/>
      <c r="R60"/>
    </row>
  </sheetData>
  <sortState xmlns:xlrd2="http://schemas.microsoft.com/office/spreadsheetml/2017/richdata2" ref="Q34:Q58">
    <sortCondition ref="Q34:Q58"/>
  </sortState>
  <mergeCells count="8">
    <mergeCell ref="B33:P33"/>
    <mergeCell ref="W4:Z7"/>
    <mergeCell ref="C11:O12"/>
    <mergeCell ref="K16:L16"/>
    <mergeCell ref="K23:L23"/>
    <mergeCell ref="K30:L30"/>
    <mergeCell ref="B19:N19"/>
    <mergeCell ref="B26:O27"/>
  </mergeCells>
  <pageMargins left="0.7" right="0.7" top="0.75" bottom="0.75" header="0.3" footer="0.3"/>
  <ignoredErrors>
    <ignoredError sqref="S3:S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E7E4-3F9F-4F3D-82A6-509F4ABEE28D}">
  <sheetPr codeName="Hoja3"/>
  <dimension ref="B6:N23"/>
  <sheetViews>
    <sheetView showGridLines="0" showRowColHeaders="0" workbookViewId="0">
      <selection activeCell="G11" sqref="G11:J11"/>
    </sheetView>
  </sheetViews>
  <sheetFormatPr baseColWidth="10" defaultRowHeight="15" x14ac:dyDescent="0.25"/>
  <cols>
    <col min="1" max="1" width="11.42578125" style="1"/>
    <col min="2" max="2" width="10.7109375" style="1" customWidth="1"/>
    <col min="3" max="3" width="14.28515625" style="1" customWidth="1"/>
    <col min="4" max="4" width="14" style="1" customWidth="1"/>
    <col min="5" max="5" width="14.140625" style="1" customWidth="1"/>
    <col min="6" max="7" width="10.7109375" style="1" customWidth="1"/>
    <col min="8" max="8" width="3" style="1" bestFit="1" customWidth="1"/>
    <col min="9" max="9" width="11.42578125" style="1"/>
    <col min="10" max="10" width="16.5703125" style="1" customWidth="1"/>
    <col min="11" max="16384" width="11.42578125" style="1"/>
  </cols>
  <sheetData>
    <row r="6" spans="2:13" ht="45" x14ac:dyDescent="0.25">
      <c r="B6" s="54" t="s">
        <v>28</v>
      </c>
      <c r="C6" s="54" t="s">
        <v>29</v>
      </c>
      <c r="D6" s="54" t="s">
        <v>30</v>
      </c>
      <c r="E6" s="54" t="s">
        <v>31</v>
      </c>
    </row>
    <row r="7" spans="2:13" x14ac:dyDescent="0.25">
      <c r="B7" s="55">
        <v>15</v>
      </c>
      <c r="C7" s="2">
        <v>3</v>
      </c>
      <c r="D7" s="2">
        <f>C7/$C$14</f>
        <v>0.12</v>
      </c>
      <c r="E7" s="2">
        <f>C7</f>
        <v>3</v>
      </c>
      <c r="G7" s="91" t="s">
        <v>38</v>
      </c>
      <c r="H7" s="91"/>
      <c r="I7" s="91"/>
      <c r="J7" s="91"/>
      <c r="K7" s="91" t="s">
        <v>37</v>
      </c>
      <c r="L7" s="91"/>
      <c r="M7" s="60" t="s">
        <v>10</v>
      </c>
    </row>
    <row r="8" spans="2:13" x14ac:dyDescent="0.25">
      <c r="B8" s="55">
        <v>16</v>
      </c>
      <c r="C8" s="2">
        <v>3</v>
      </c>
      <c r="D8" s="2">
        <f t="shared" ref="D8:D14" si="0">C8/$C$14</f>
        <v>0.12</v>
      </c>
      <c r="E8" s="2">
        <f>E7+C8</f>
        <v>6</v>
      </c>
      <c r="G8" s="91">
        <f>SUM(C7:C10)</f>
        <v>18</v>
      </c>
      <c r="H8" s="91"/>
      <c r="I8" s="91"/>
      <c r="J8" s="91"/>
      <c r="K8" s="91">
        <f>(G8/C14)</f>
        <v>0.72</v>
      </c>
      <c r="L8" s="91"/>
      <c r="M8" s="61">
        <f>(K8*100)/100</f>
        <v>0.72</v>
      </c>
    </row>
    <row r="9" spans="2:13" x14ac:dyDescent="0.25">
      <c r="B9" s="55">
        <v>17</v>
      </c>
      <c r="C9" s="2">
        <v>5</v>
      </c>
      <c r="D9" s="53">
        <f t="shared" si="0"/>
        <v>0.2</v>
      </c>
      <c r="E9" s="2">
        <f t="shared" ref="E9:E13" si="1">E8+C9</f>
        <v>11</v>
      </c>
      <c r="G9" s="58"/>
    </row>
    <row r="10" spans="2:13" x14ac:dyDescent="0.25">
      <c r="B10" s="55">
        <v>18</v>
      </c>
      <c r="C10" s="2">
        <v>7</v>
      </c>
      <c r="D10" s="2">
        <f t="shared" si="0"/>
        <v>0.28000000000000003</v>
      </c>
      <c r="E10" s="2">
        <f t="shared" si="1"/>
        <v>18</v>
      </c>
      <c r="G10" s="89" t="s">
        <v>39</v>
      </c>
      <c r="H10" s="89"/>
      <c r="I10" s="89"/>
      <c r="J10" s="89"/>
      <c r="K10" s="89" t="s">
        <v>37</v>
      </c>
      <c r="L10" s="89"/>
      <c r="M10" s="56" t="s">
        <v>10</v>
      </c>
    </row>
    <row r="11" spans="2:13" x14ac:dyDescent="0.25">
      <c r="B11" s="56">
        <v>19</v>
      </c>
      <c r="C11" s="2">
        <v>4</v>
      </c>
      <c r="D11" s="2">
        <f t="shared" si="0"/>
        <v>0.16</v>
      </c>
      <c r="E11" s="2">
        <f t="shared" si="1"/>
        <v>22</v>
      </c>
      <c r="G11" s="89">
        <f>SUM(C11:C13)</f>
        <v>7</v>
      </c>
      <c r="H11" s="89"/>
      <c r="I11" s="89"/>
      <c r="J11" s="89"/>
      <c r="K11" s="89">
        <f>G11/C14</f>
        <v>0.28000000000000003</v>
      </c>
      <c r="L11" s="89"/>
      <c r="M11" s="62">
        <f>(K11*100)/100</f>
        <v>0.28000000000000003</v>
      </c>
    </row>
    <row r="12" spans="2:13" x14ac:dyDescent="0.25">
      <c r="B12" s="56">
        <v>20</v>
      </c>
      <c r="C12" s="2">
        <v>2</v>
      </c>
      <c r="D12" s="2">
        <f t="shared" si="0"/>
        <v>0.08</v>
      </c>
      <c r="E12" s="2">
        <f t="shared" si="1"/>
        <v>24</v>
      </c>
    </row>
    <row r="13" spans="2:13" x14ac:dyDescent="0.25">
      <c r="B13" s="56">
        <v>25</v>
      </c>
      <c r="C13" s="2">
        <v>1</v>
      </c>
      <c r="D13" s="2">
        <f t="shared" si="0"/>
        <v>0.04</v>
      </c>
      <c r="E13" s="2">
        <f t="shared" si="1"/>
        <v>25</v>
      </c>
    </row>
    <row r="14" spans="2:13" x14ac:dyDescent="0.25">
      <c r="B14" s="2" t="s">
        <v>13</v>
      </c>
      <c r="C14" s="2">
        <f>SUM(C7:C13)</f>
        <v>25</v>
      </c>
      <c r="D14" s="2">
        <f t="shared" si="0"/>
        <v>1</v>
      </c>
      <c r="E14" s="2"/>
    </row>
    <row r="16" spans="2:13" x14ac:dyDescent="0.25">
      <c r="B16" s="57" t="s">
        <v>34</v>
      </c>
      <c r="C16" s="59" t="s">
        <v>35</v>
      </c>
      <c r="D16" s="14"/>
      <c r="E16" s="14"/>
      <c r="F16" s="14"/>
      <c r="G16" s="14"/>
      <c r="H16" s="14"/>
      <c r="I16" s="14"/>
    </row>
    <row r="17" spans="2:14" x14ac:dyDescent="0.25">
      <c r="B17" s="58" t="s">
        <v>33</v>
      </c>
      <c r="C17" s="90" t="s">
        <v>36</v>
      </c>
      <c r="D17" s="90"/>
      <c r="E17" s="90"/>
      <c r="F17" s="90"/>
      <c r="G17" s="90"/>
      <c r="H17" s="90"/>
      <c r="I17" s="90"/>
      <c r="J17" s="90"/>
    </row>
    <row r="21" spans="2:14" x14ac:dyDescent="0.25">
      <c r="G21" s="14"/>
      <c r="H21" s="14"/>
      <c r="I21" s="14"/>
      <c r="J21" s="14"/>
      <c r="K21" s="14"/>
      <c r="L21" s="14"/>
    </row>
    <row r="22" spans="2:14" x14ac:dyDescent="0.25">
      <c r="H22" s="14" t="s">
        <v>40</v>
      </c>
      <c r="I22" s="14"/>
      <c r="J22" s="14"/>
      <c r="K22" s="14"/>
      <c r="L22" s="14"/>
      <c r="M22" s="14"/>
    </row>
    <row r="23" spans="2:14" x14ac:dyDescent="0.25">
      <c r="H23" s="14" t="s">
        <v>41</v>
      </c>
      <c r="I23" s="14"/>
      <c r="J23" s="14"/>
      <c r="K23" s="14"/>
      <c r="L23" s="14"/>
      <c r="M23" s="14"/>
      <c r="N23" s="14"/>
    </row>
  </sheetData>
  <mergeCells count="9">
    <mergeCell ref="K11:L11"/>
    <mergeCell ref="K10:L10"/>
    <mergeCell ref="C17:J17"/>
    <mergeCell ref="G7:J7"/>
    <mergeCell ref="G8:J8"/>
    <mergeCell ref="K7:L7"/>
    <mergeCell ref="K8:L8"/>
    <mergeCell ref="G10:J10"/>
    <mergeCell ref="G11:J11"/>
  </mergeCells>
  <pageMargins left="0.7" right="0.7" top="0.75" bottom="0.75" header="0.3" footer="0.3"/>
  <ignoredErrors>
    <ignoredError sqref="G8 G11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5BC2-0BC3-4E6D-B3F2-6129BBF8E12A}">
  <dimension ref="B1:Y90"/>
  <sheetViews>
    <sheetView showGridLines="0" showRowColHeaders="0" tabSelected="1" workbookViewId="0">
      <selection activeCell="U3" sqref="U3"/>
    </sheetView>
  </sheetViews>
  <sheetFormatPr baseColWidth="10" defaultRowHeight="15" x14ac:dyDescent="0.25"/>
  <cols>
    <col min="1" max="2" width="11.42578125" style="1"/>
    <col min="3" max="12" width="3" style="1" bestFit="1" customWidth="1"/>
    <col min="13" max="13" width="11.42578125" style="1"/>
    <col min="14" max="14" width="11.42578125" style="1" customWidth="1"/>
    <col min="15" max="15" width="11.42578125" style="1"/>
    <col min="16" max="16" width="17.85546875" style="1" bestFit="1" customWidth="1"/>
    <col min="17" max="17" width="15.7109375" style="1" bestFit="1" customWidth="1"/>
    <col min="18" max="16384" width="11.42578125" style="1"/>
  </cols>
  <sheetData>
    <row r="1" spans="2:23" ht="60" x14ac:dyDescent="0.25">
      <c r="Q1" s="69" t="s">
        <v>48</v>
      </c>
      <c r="R1" s="19" t="s">
        <v>14</v>
      </c>
      <c r="S1" s="19" t="s">
        <v>7</v>
      </c>
      <c r="T1" s="19" t="s">
        <v>8</v>
      </c>
      <c r="U1" s="19" t="s">
        <v>32</v>
      </c>
      <c r="V1" s="20" t="s">
        <v>59</v>
      </c>
      <c r="W1" s="21" t="s">
        <v>11</v>
      </c>
    </row>
    <row r="2" spans="2:23" customFormat="1" x14ac:dyDescent="0.25">
      <c r="Q2" s="2" t="s">
        <v>49</v>
      </c>
      <c r="R2" s="2">
        <v>9</v>
      </c>
      <c r="S2" s="2">
        <f>R2</f>
        <v>9</v>
      </c>
      <c r="T2" s="2">
        <f>R2/$R$12</f>
        <v>0.18</v>
      </c>
      <c r="U2" s="2">
        <f>T2</f>
        <v>0.18</v>
      </c>
      <c r="V2" s="11">
        <f>(T2*100)/100</f>
        <v>0.18</v>
      </c>
      <c r="W2" s="11">
        <f>U2*100/100</f>
        <v>0.18</v>
      </c>
    </row>
    <row r="3" spans="2:23" customFormat="1" x14ac:dyDescent="0.25">
      <c r="Q3" s="2" t="s">
        <v>50</v>
      </c>
      <c r="R3" s="2">
        <v>13</v>
      </c>
      <c r="S3" s="2">
        <f>S2+R3</f>
        <v>22</v>
      </c>
      <c r="T3" s="2">
        <f t="shared" ref="T3:T11" si="0">R3/$R$12</f>
        <v>0.26</v>
      </c>
      <c r="U3" s="2">
        <f>U2+T3</f>
        <v>0.44</v>
      </c>
      <c r="V3" s="11">
        <f>(T3*100)/100</f>
        <v>0.26</v>
      </c>
      <c r="W3" s="11">
        <f t="shared" ref="W3:W11" si="1">U3*100/100</f>
        <v>0.44</v>
      </c>
    </row>
    <row r="4" spans="2:23" customFormat="1" x14ac:dyDescent="0.25">
      <c r="Q4" s="2" t="s">
        <v>51</v>
      </c>
      <c r="R4" s="2">
        <v>14</v>
      </c>
      <c r="S4" s="2">
        <f>S3+R4</f>
        <v>36</v>
      </c>
      <c r="T4" s="2">
        <f t="shared" si="0"/>
        <v>0.28000000000000003</v>
      </c>
      <c r="U4" s="2">
        <f t="shared" ref="U4:U11" si="2">U3+T4</f>
        <v>0.72</v>
      </c>
      <c r="V4" s="11">
        <f t="shared" ref="V4:V9" si="3">(T4*100)/100</f>
        <v>0.28000000000000003</v>
      </c>
      <c r="W4" s="11">
        <f t="shared" si="1"/>
        <v>0.72</v>
      </c>
    </row>
    <row r="5" spans="2:23" customFormat="1" x14ac:dyDescent="0.25">
      <c r="Q5" s="2" t="s">
        <v>52</v>
      </c>
      <c r="R5" s="2">
        <v>4</v>
      </c>
      <c r="S5" s="2">
        <f t="shared" ref="S5:S11" si="4">S4+R5</f>
        <v>40</v>
      </c>
      <c r="T5" s="2">
        <f t="shared" si="0"/>
        <v>0.08</v>
      </c>
      <c r="U5" s="2">
        <f t="shared" si="2"/>
        <v>0.79999999999999993</v>
      </c>
      <c r="V5" s="11">
        <f>(T5*100)/100</f>
        <v>0.08</v>
      </c>
      <c r="W5" s="11">
        <f t="shared" si="1"/>
        <v>0.8</v>
      </c>
    </row>
    <row r="6" spans="2:23" customFormat="1" x14ac:dyDescent="0.25">
      <c r="Q6" s="2" t="s">
        <v>53</v>
      </c>
      <c r="R6" s="2">
        <v>3</v>
      </c>
      <c r="S6" s="2">
        <f t="shared" si="4"/>
        <v>43</v>
      </c>
      <c r="T6" s="2">
        <f t="shared" si="0"/>
        <v>0.06</v>
      </c>
      <c r="U6" s="2">
        <f t="shared" si="2"/>
        <v>0.85999999999999988</v>
      </c>
      <c r="V6" s="11">
        <f>(T6*100)/100</f>
        <v>0.06</v>
      </c>
      <c r="W6" s="11">
        <f t="shared" si="1"/>
        <v>0.85999999999999988</v>
      </c>
    </row>
    <row r="7" spans="2:23" customFormat="1" x14ac:dyDescent="0.25">
      <c r="Q7" s="2" t="s">
        <v>54</v>
      </c>
      <c r="R7" s="2">
        <v>2</v>
      </c>
      <c r="S7" s="2">
        <f t="shared" si="4"/>
        <v>45</v>
      </c>
      <c r="T7" s="2">
        <f t="shared" si="0"/>
        <v>0.04</v>
      </c>
      <c r="U7" s="2">
        <f t="shared" si="2"/>
        <v>0.89999999999999991</v>
      </c>
      <c r="V7" s="11">
        <f t="shared" si="3"/>
        <v>0.04</v>
      </c>
      <c r="W7" s="11">
        <f t="shared" si="1"/>
        <v>0.89999999999999991</v>
      </c>
    </row>
    <row r="8" spans="2:23" customFormat="1" x14ac:dyDescent="0.25">
      <c r="Q8" s="2" t="s">
        <v>55</v>
      </c>
      <c r="R8" s="2">
        <v>1</v>
      </c>
      <c r="S8" s="2">
        <f t="shared" si="4"/>
        <v>46</v>
      </c>
      <c r="T8" s="2">
        <f t="shared" si="0"/>
        <v>0.02</v>
      </c>
      <c r="U8" s="2">
        <f t="shared" si="2"/>
        <v>0.91999999999999993</v>
      </c>
      <c r="V8" s="11">
        <f>(T8*100)/100</f>
        <v>0.02</v>
      </c>
      <c r="W8" s="11">
        <f t="shared" si="1"/>
        <v>0.92</v>
      </c>
    </row>
    <row r="9" spans="2:23" customFormat="1" x14ac:dyDescent="0.25">
      <c r="Q9" s="2" t="s">
        <v>56</v>
      </c>
      <c r="R9" s="2">
        <v>2</v>
      </c>
      <c r="S9" s="2">
        <f t="shared" si="4"/>
        <v>48</v>
      </c>
      <c r="T9" s="2">
        <f t="shared" si="0"/>
        <v>0.04</v>
      </c>
      <c r="U9" s="2">
        <f t="shared" si="2"/>
        <v>0.96</v>
      </c>
      <c r="V9" s="11">
        <f t="shared" si="3"/>
        <v>0.04</v>
      </c>
      <c r="W9" s="11">
        <f t="shared" si="1"/>
        <v>0.96</v>
      </c>
    </row>
    <row r="10" spans="2:23" customFormat="1" x14ac:dyDescent="0.25">
      <c r="Q10" s="2" t="s">
        <v>57</v>
      </c>
      <c r="R10" s="2">
        <v>1</v>
      </c>
      <c r="S10" s="2">
        <f t="shared" si="4"/>
        <v>49</v>
      </c>
      <c r="T10" s="2">
        <f t="shared" si="0"/>
        <v>0.02</v>
      </c>
      <c r="U10" s="2">
        <f t="shared" si="2"/>
        <v>0.98</v>
      </c>
      <c r="V10" s="11">
        <f>(T10*100)/100</f>
        <v>0.02</v>
      </c>
      <c r="W10" s="11">
        <f t="shared" si="1"/>
        <v>0.98</v>
      </c>
    </row>
    <row r="11" spans="2:23" customFormat="1" x14ac:dyDescent="0.25">
      <c r="Q11" s="2" t="s">
        <v>58</v>
      </c>
      <c r="R11" s="2">
        <v>1</v>
      </c>
      <c r="S11" s="2">
        <f t="shared" si="4"/>
        <v>50</v>
      </c>
      <c r="T11" s="2">
        <f t="shared" si="0"/>
        <v>0.02</v>
      </c>
      <c r="U11" s="2">
        <f t="shared" si="2"/>
        <v>1</v>
      </c>
      <c r="V11" s="11">
        <f>(T11*100)/100</f>
        <v>0.02</v>
      </c>
      <c r="W11" s="11">
        <f t="shared" si="1"/>
        <v>1</v>
      </c>
    </row>
    <row r="12" spans="2:23" x14ac:dyDescent="0.25">
      <c r="Q12" s="2" t="s">
        <v>13</v>
      </c>
      <c r="R12" s="2">
        <f>SUM(R2:R11)</f>
        <v>50</v>
      </c>
    </row>
    <row r="14" spans="2:23" x14ac:dyDescent="0.25">
      <c r="B14" s="67" t="s">
        <v>16</v>
      </c>
      <c r="C14" s="70" t="s">
        <v>46</v>
      </c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Q14" s="70" t="s">
        <v>60</v>
      </c>
      <c r="R14" s="70"/>
      <c r="S14" s="70"/>
      <c r="T14" s="70"/>
      <c r="U14" s="70"/>
      <c r="V14" s="70"/>
      <c r="W14" s="70"/>
    </row>
    <row r="15" spans="2:23" x14ac:dyDescent="0.25"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Q15" s="70"/>
      <c r="R15" s="70"/>
      <c r="S15" s="70"/>
      <c r="T15" s="70"/>
      <c r="U15" s="70"/>
      <c r="V15" s="70"/>
      <c r="W15" s="70"/>
    </row>
    <row r="17" spans="2:14" x14ac:dyDescent="0.25">
      <c r="B17" s="52" t="s">
        <v>0</v>
      </c>
      <c r="C17" s="2">
        <v>10</v>
      </c>
      <c r="D17" s="2">
        <v>35</v>
      </c>
      <c r="E17" s="2">
        <v>12</v>
      </c>
      <c r="F17" s="2">
        <v>8</v>
      </c>
      <c r="G17" s="2">
        <v>44</v>
      </c>
      <c r="H17" s="2">
        <v>6</v>
      </c>
      <c r="I17" s="2">
        <v>15</v>
      </c>
      <c r="J17" s="2">
        <v>20</v>
      </c>
      <c r="K17" s="2">
        <v>5</v>
      </c>
      <c r="L17" s="2">
        <v>7</v>
      </c>
    </row>
    <row r="18" spans="2:14" x14ac:dyDescent="0.25">
      <c r="B18" s="37" t="s">
        <v>3</v>
      </c>
      <c r="C18" s="2">
        <v>5</v>
      </c>
      <c r="D18" s="2">
        <v>11</v>
      </c>
      <c r="E18" s="2">
        <v>17</v>
      </c>
      <c r="F18" s="2">
        <v>8</v>
      </c>
      <c r="G18" s="2">
        <v>4</v>
      </c>
      <c r="H18" s="2">
        <v>7</v>
      </c>
      <c r="I18" s="2">
        <v>25</v>
      </c>
      <c r="J18" s="2">
        <v>9</v>
      </c>
      <c r="K18" s="2">
        <v>2</v>
      </c>
      <c r="L18" s="2">
        <v>10</v>
      </c>
      <c r="M18" s="2">
        <f>AVERAGE(C17:L21)</f>
        <v>10.58</v>
      </c>
    </row>
    <row r="19" spans="2:14" x14ac:dyDescent="0.25">
      <c r="C19" s="2">
        <v>12</v>
      </c>
      <c r="D19" s="2">
        <v>12</v>
      </c>
      <c r="E19" s="2">
        <v>3</v>
      </c>
      <c r="F19" s="2">
        <v>10</v>
      </c>
      <c r="G19" s="2">
        <v>9</v>
      </c>
      <c r="H19" s="2">
        <v>3</v>
      </c>
      <c r="I19" s="2">
        <v>5</v>
      </c>
      <c r="J19" s="2">
        <v>16</v>
      </c>
      <c r="K19" s="2">
        <v>31</v>
      </c>
      <c r="L19" s="2">
        <v>9</v>
      </c>
    </row>
    <row r="20" spans="2:14" x14ac:dyDescent="0.25">
      <c r="C20" s="2">
        <v>0</v>
      </c>
      <c r="D20" s="2">
        <v>4</v>
      </c>
      <c r="E20" s="2">
        <v>7</v>
      </c>
      <c r="F20" s="2">
        <v>11</v>
      </c>
      <c r="G20" s="2">
        <v>3</v>
      </c>
      <c r="H20" s="2">
        <v>18</v>
      </c>
      <c r="I20" s="2">
        <v>2</v>
      </c>
      <c r="J20" s="2">
        <v>10</v>
      </c>
      <c r="K20" s="2">
        <v>6</v>
      </c>
      <c r="L20" s="2">
        <v>22</v>
      </c>
    </row>
    <row r="21" spans="2:14" x14ac:dyDescent="0.25">
      <c r="C21" s="42">
        <v>2</v>
      </c>
      <c r="D21" s="42">
        <v>9</v>
      </c>
      <c r="E21" s="42">
        <v>8</v>
      </c>
      <c r="F21" s="42">
        <v>29</v>
      </c>
      <c r="G21" s="42">
        <v>6</v>
      </c>
      <c r="H21" s="42">
        <v>4</v>
      </c>
      <c r="I21" s="42">
        <v>7</v>
      </c>
      <c r="J21" s="42">
        <v>10</v>
      </c>
      <c r="K21" s="42">
        <v>0</v>
      </c>
      <c r="L21" s="42">
        <v>1</v>
      </c>
    </row>
    <row r="22" spans="2:14" x14ac:dyDescent="0.25">
      <c r="B22" s="86" t="s">
        <v>43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</row>
    <row r="23" spans="2:14" x14ac:dyDescent="0.25"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2:14" x14ac:dyDescent="0.25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 spans="2:14" x14ac:dyDescent="0.25">
      <c r="B25" s="48" t="s">
        <v>1</v>
      </c>
      <c r="C25" s="2">
        <v>0</v>
      </c>
      <c r="D25" s="2">
        <v>0</v>
      </c>
      <c r="E25" s="9">
        <v>1</v>
      </c>
      <c r="F25" s="2">
        <v>2</v>
      </c>
      <c r="G25" s="2">
        <v>2</v>
      </c>
      <c r="H25" s="2">
        <v>2</v>
      </c>
      <c r="I25" s="2">
        <v>3</v>
      </c>
      <c r="J25" s="2">
        <v>3</v>
      </c>
      <c r="K25" s="2">
        <v>3</v>
      </c>
      <c r="L25" s="2">
        <v>4</v>
      </c>
    </row>
    <row r="26" spans="2:14" x14ac:dyDescent="0.25">
      <c r="B26" s="37" t="s">
        <v>3</v>
      </c>
      <c r="C26" s="2">
        <v>4</v>
      </c>
      <c r="D26" s="2">
        <v>4</v>
      </c>
      <c r="E26" s="2">
        <v>5</v>
      </c>
      <c r="F26" s="2">
        <v>5</v>
      </c>
      <c r="G26" s="2">
        <v>5</v>
      </c>
      <c r="H26" s="2">
        <v>6</v>
      </c>
      <c r="I26" s="2">
        <v>6</v>
      </c>
      <c r="J26" s="2">
        <v>6</v>
      </c>
      <c r="K26" s="2">
        <v>7</v>
      </c>
      <c r="L26" s="2">
        <v>7</v>
      </c>
      <c r="M26" s="2">
        <f>MEDIAN(C25:L29)</f>
        <v>8.5</v>
      </c>
    </row>
    <row r="27" spans="2:14" x14ac:dyDescent="0.25">
      <c r="C27" s="2">
        <v>7</v>
      </c>
      <c r="D27" s="2">
        <v>7</v>
      </c>
      <c r="E27" s="2">
        <v>8</v>
      </c>
      <c r="F27" s="2">
        <v>8</v>
      </c>
      <c r="G27" s="15">
        <v>8</v>
      </c>
      <c r="H27" s="15">
        <v>9</v>
      </c>
      <c r="I27" s="2">
        <v>9</v>
      </c>
      <c r="J27" s="2">
        <v>9</v>
      </c>
      <c r="K27" s="2">
        <v>9</v>
      </c>
      <c r="L27" s="2">
        <v>10</v>
      </c>
      <c r="M27" s="2">
        <f>(G27+H27)/2</f>
        <v>8.5</v>
      </c>
    </row>
    <row r="28" spans="2:14" x14ac:dyDescent="0.25">
      <c r="C28" s="2">
        <v>10</v>
      </c>
      <c r="D28" s="2">
        <v>10</v>
      </c>
      <c r="E28" s="2">
        <v>10</v>
      </c>
      <c r="F28" s="2">
        <v>10</v>
      </c>
      <c r="G28" s="2">
        <v>11</v>
      </c>
      <c r="H28" s="2">
        <v>11</v>
      </c>
      <c r="I28" s="2">
        <v>12</v>
      </c>
      <c r="J28" s="2">
        <v>12</v>
      </c>
      <c r="K28" s="2">
        <v>12</v>
      </c>
      <c r="L28" s="2">
        <v>15</v>
      </c>
    </row>
    <row r="29" spans="2:14" x14ac:dyDescent="0.25">
      <c r="C29" s="42">
        <v>16</v>
      </c>
      <c r="D29" s="42">
        <v>17</v>
      </c>
      <c r="E29" s="42">
        <v>18</v>
      </c>
      <c r="F29" s="42">
        <v>20</v>
      </c>
      <c r="G29" s="42">
        <v>22</v>
      </c>
      <c r="H29" s="42">
        <v>25</v>
      </c>
      <c r="I29" s="42">
        <v>29</v>
      </c>
      <c r="J29" s="42">
        <v>31</v>
      </c>
      <c r="K29" s="42">
        <v>35</v>
      </c>
      <c r="L29" s="42">
        <v>44</v>
      </c>
    </row>
    <row r="30" spans="2:14" x14ac:dyDescent="0.25">
      <c r="B30" s="86" t="s">
        <v>44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</row>
    <row r="31" spans="2:14" x14ac:dyDescent="0.2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</row>
    <row r="33" spans="2:25" x14ac:dyDescent="0.25">
      <c r="B33" s="52" t="s">
        <v>2</v>
      </c>
      <c r="C33" s="2">
        <v>0</v>
      </c>
      <c r="D33" s="2">
        <v>0</v>
      </c>
      <c r="E33" s="9">
        <v>1</v>
      </c>
      <c r="F33" s="2">
        <v>2</v>
      </c>
      <c r="G33" s="2">
        <v>2</v>
      </c>
      <c r="H33" s="2">
        <v>2</v>
      </c>
      <c r="I33" s="2">
        <v>3</v>
      </c>
      <c r="J33" s="2">
        <v>3</v>
      </c>
      <c r="K33" s="2">
        <v>3</v>
      </c>
      <c r="L33" s="2">
        <v>4</v>
      </c>
    </row>
    <row r="34" spans="2:25" x14ac:dyDescent="0.25">
      <c r="B34" s="37" t="s">
        <v>3</v>
      </c>
      <c r="C34" s="2">
        <v>4</v>
      </c>
      <c r="D34" s="2">
        <v>4</v>
      </c>
      <c r="E34" s="2">
        <v>5</v>
      </c>
      <c r="F34" s="2">
        <v>5</v>
      </c>
      <c r="G34" s="2">
        <v>5</v>
      </c>
      <c r="H34" s="2">
        <v>6</v>
      </c>
      <c r="I34" s="2">
        <v>6</v>
      </c>
      <c r="J34" s="2">
        <v>6</v>
      </c>
      <c r="K34" s="2">
        <v>7</v>
      </c>
      <c r="L34" s="2">
        <v>7</v>
      </c>
      <c r="M34" s="66">
        <f>MODE(C33:L37)</f>
        <v>10</v>
      </c>
    </row>
    <row r="35" spans="2:25" x14ac:dyDescent="0.25">
      <c r="C35" s="2">
        <v>7</v>
      </c>
      <c r="D35" s="2">
        <v>7</v>
      </c>
      <c r="E35" s="2">
        <v>8</v>
      </c>
      <c r="F35" s="2">
        <v>8</v>
      </c>
      <c r="G35" s="2">
        <v>8</v>
      </c>
      <c r="H35" s="2">
        <v>9</v>
      </c>
      <c r="I35" s="2">
        <v>9</v>
      </c>
      <c r="J35" s="2">
        <v>9</v>
      </c>
      <c r="K35" s="2">
        <v>9</v>
      </c>
      <c r="L35" s="26">
        <v>10</v>
      </c>
    </row>
    <row r="36" spans="2:25" x14ac:dyDescent="0.25">
      <c r="C36" s="26">
        <v>10</v>
      </c>
      <c r="D36" s="26">
        <v>10</v>
      </c>
      <c r="E36" s="26">
        <v>10</v>
      </c>
      <c r="F36" s="26">
        <v>10</v>
      </c>
      <c r="G36" s="2">
        <v>11</v>
      </c>
      <c r="H36" s="2">
        <v>11</v>
      </c>
      <c r="I36" s="2">
        <v>12</v>
      </c>
      <c r="J36" s="2">
        <v>12</v>
      </c>
      <c r="K36" s="2">
        <v>12</v>
      </c>
      <c r="L36" s="2">
        <v>15</v>
      </c>
    </row>
    <row r="37" spans="2:25" x14ac:dyDescent="0.25">
      <c r="C37" s="42">
        <v>16</v>
      </c>
      <c r="D37" s="42">
        <v>17</v>
      </c>
      <c r="E37" s="42">
        <v>18</v>
      </c>
      <c r="F37" s="42">
        <v>20</v>
      </c>
      <c r="G37" s="42">
        <v>22</v>
      </c>
      <c r="H37" s="42">
        <v>25</v>
      </c>
      <c r="I37" s="42">
        <v>29</v>
      </c>
      <c r="J37" s="42">
        <v>31</v>
      </c>
      <c r="K37" s="42">
        <v>35</v>
      </c>
      <c r="L37" s="42">
        <v>44</v>
      </c>
    </row>
    <row r="38" spans="2:25" x14ac:dyDescent="0.25">
      <c r="B38" s="75" t="s">
        <v>45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</row>
    <row r="39" spans="2:25" x14ac:dyDescent="0.25"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</row>
    <row r="40" spans="2:25" x14ac:dyDescent="0.25">
      <c r="B40" s="63"/>
      <c r="C40" s="1" t="s">
        <v>42</v>
      </c>
      <c r="D40" s="63"/>
      <c r="E40" s="63"/>
      <c r="F40" s="63"/>
      <c r="G40" s="63"/>
      <c r="H40" s="63"/>
      <c r="I40" s="63"/>
      <c r="J40" s="63"/>
      <c r="K40" s="63"/>
      <c r="L40" s="63"/>
      <c r="M40" s="63"/>
      <c r="O40"/>
      <c r="P40"/>
      <c r="Q40"/>
      <c r="R40"/>
    </row>
    <row r="41" spans="2:25" x14ac:dyDescent="0.25">
      <c r="C41" s="1">
        <v>0</v>
      </c>
      <c r="O41"/>
      <c r="P41"/>
      <c r="Q41"/>
      <c r="R41"/>
      <c r="S41" s="68"/>
      <c r="T41"/>
      <c r="U41"/>
      <c r="V41"/>
      <c r="W41"/>
      <c r="X41"/>
      <c r="Y41"/>
    </row>
    <row r="42" spans="2:25" x14ac:dyDescent="0.25">
      <c r="C42" s="65">
        <v>0</v>
      </c>
      <c r="D42"/>
      <c r="E42"/>
      <c r="F42"/>
      <c r="G42"/>
      <c r="H42"/>
      <c r="I42"/>
      <c r="J42"/>
      <c r="K42"/>
      <c r="L42"/>
      <c r="O42"/>
      <c r="P42"/>
      <c r="Q42"/>
      <c r="R42"/>
      <c r="S42" s="68"/>
      <c r="T42"/>
      <c r="U42"/>
      <c r="V42"/>
      <c r="W42"/>
      <c r="X42"/>
      <c r="Y42"/>
    </row>
    <row r="43" spans="2:25" x14ac:dyDescent="0.25">
      <c r="C43" s="65">
        <v>1</v>
      </c>
      <c r="D43"/>
      <c r="E43"/>
      <c r="F43"/>
      <c r="G43"/>
      <c r="H43"/>
      <c r="I43"/>
      <c r="J43"/>
      <c r="K43"/>
      <c r="L43"/>
      <c r="O43"/>
      <c r="P43"/>
      <c r="Q43"/>
      <c r="R43"/>
      <c r="S43" s="68"/>
      <c r="T43"/>
      <c r="U43"/>
      <c r="V43"/>
      <c r="W43"/>
      <c r="X43"/>
      <c r="Y43"/>
    </row>
    <row r="44" spans="2:25" x14ac:dyDescent="0.25">
      <c r="C44" s="65">
        <v>2</v>
      </c>
      <c r="D44"/>
      <c r="E44"/>
      <c r="F44"/>
      <c r="G44"/>
      <c r="H44"/>
      <c r="I44"/>
      <c r="J44"/>
      <c r="K44"/>
      <c r="L44"/>
      <c r="O44"/>
      <c r="P44"/>
      <c r="Q44"/>
      <c r="R44"/>
      <c r="S44" s="68"/>
      <c r="T44"/>
      <c r="U44"/>
      <c r="V44"/>
      <c r="W44"/>
      <c r="X44"/>
      <c r="Y44"/>
    </row>
    <row r="45" spans="2:25" x14ac:dyDescent="0.25">
      <c r="C45" s="65">
        <v>2</v>
      </c>
      <c r="D45"/>
      <c r="E45"/>
      <c r="F45"/>
      <c r="G45"/>
      <c r="H45"/>
      <c r="I45"/>
      <c r="J45"/>
      <c r="K45"/>
      <c r="L45"/>
      <c r="O45"/>
      <c r="P45"/>
      <c r="Q45"/>
      <c r="R45"/>
      <c r="S45" s="68"/>
      <c r="T45"/>
      <c r="U45"/>
      <c r="V45"/>
      <c r="W45"/>
      <c r="X45"/>
      <c r="Y45"/>
    </row>
    <row r="46" spans="2:25" x14ac:dyDescent="0.25">
      <c r="C46" s="65">
        <v>2</v>
      </c>
      <c r="D46"/>
      <c r="E46"/>
      <c r="F46"/>
      <c r="G46"/>
      <c r="H46"/>
      <c r="I46"/>
      <c r="J46"/>
      <c r="K46"/>
      <c r="L46"/>
      <c r="O46"/>
      <c r="P46"/>
      <c r="Q46"/>
      <c r="R46"/>
      <c r="S46" s="68"/>
      <c r="T46"/>
    </row>
    <row r="47" spans="2:25" x14ac:dyDescent="0.25">
      <c r="C47" s="1">
        <v>3</v>
      </c>
      <c r="O47"/>
      <c r="P47"/>
      <c r="Q47"/>
      <c r="R47"/>
      <c r="S47" s="68"/>
      <c r="T47"/>
    </row>
    <row r="48" spans="2:25" x14ac:dyDescent="0.25">
      <c r="C48" s="1">
        <v>3</v>
      </c>
      <c r="O48"/>
      <c r="P48"/>
      <c r="Q48"/>
      <c r="R48"/>
      <c r="S48" s="68"/>
      <c r="T48"/>
    </row>
    <row r="49" spans="3:20" x14ac:dyDescent="0.25">
      <c r="C49" s="1">
        <v>3</v>
      </c>
      <c r="O49"/>
      <c r="P49"/>
      <c r="Q49"/>
      <c r="R49"/>
      <c r="S49" s="68"/>
      <c r="T49"/>
    </row>
    <row r="50" spans="3:20" x14ac:dyDescent="0.25">
      <c r="C50" s="1">
        <v>4</v>
      </c>
      <c r="O50"/>
      <c r="P50"/>
      <c r="Q50"/>
      <c r="R50"/>
      <c r="S50" s="68"/>
      <c r="T50"/>
    </row>
    <row r="51" spans="3:20" x14ac:dyDescent="0.25">
      <c r="C51" s="1">
        <v>4</v>
      </c>
      <c r="O51"/>
      <c r="P51"/>
      <c r="Q51"/>
      <c r="R51"/>
    </row>
    <row r="52" spans="3:20" x14ac:dyDescent="0.25">
      <c r="C52" s="1">
        <v>4</v>
      </c>
      <c r="O52"/>
      <c r="P52"/>
      <c r="Q52"/>
      <c r="R52"/>
    </row>
    <row r="53" spans="3:20" x14ac:dyDescent="0.25">
      <c r="C53" s="1">
        <v>5</v>
      </c>
      <c r="O53"/>
      <c r="P53"/>
      <c r="Q53"/>
      <c r="R53"/>
    </row>
    <row r="54" spans="3:20" x14ac:dyDescent="0.25">
      <c r="C54" s="1">
        <v>5</v>
      </c>
      <c r="O54"/>
      <c r="P54"/>
      <c r="Q54"/>
      <c r="R54"/>
    </row>
    <row r="55" spans="3:20" x14ac:dyDescent="0.25">
      <c r="C55" s="1">
        <v>5</v>
      </c>
      <c r="O55"/>
      <c r="P55"/>
      <c r="Q55"/>
      <c r="R55"/>
    </row>
    <row r="56" spans="3:20" x14ac:dyDescent="0.25">
      <c r="C56" s="1">
        <v>6</v>
      </c>
      <c r="O56"/>
      <c r="P56"/>
      <c r="Q56"/>
      <c r="R56"/>
    </row>
    <row r="57" spans="3:20" x14ac:dyDescent="0.25">
      <c r="C57" s="1">
        <v>6</v>
      </c>
      <c r="O57"/>
      <c r="P57"/>
      <c r="Q57"/>
      <c r="R57"/>
    </row>
    <row r="58" spans="3:20" x14ac:dyDescent="0.25">
      <c r="C58" s="1">
        <v>6</v>
      </c>
      <c r="P58"/>
      <c r="Q58"/>
    </row>
    <row r="59" spans="3:20" x14ac:dyDescent="0.25">
      <c r="C59" s="1">
        <v>7</v>
      </c>
      <c r="P59"/>
      <c r="Q59"/>
    </row>
    <row r="60" spans="3:20" x14ac:dyDescent="0.25">
      <c r="C60" s="1">
        <v>7</v>
      </c>
      <c r="P60"/>
      <c r="Q60"/>
    </row>
    <row r="61" spans="3:20" x14ac:dyDescent="0.25">
      <c r="C61" s="1">
        <v>7</v>
      </c>
      <c r="P61"/>
      <c r="Q61"/>
    </row>
    <row r="62" spans="3:20" x14ac:dyDescent="0.25">
      <c r="C62" s="1">
        <v>7</v>
      </c>
      <c r="P62"/>
      <c r="Q62"/>
    </row>
    <row r="63" spans="3:20" x14ac:dyDescent="0.25">
      <c r="C63" s="1">
        <v>8</v>
      </c>
      <c r="P63"/>
      <c r="Q63"/>
    </row>
    <row r="64" spans="3:20" x14ac:dyDescent="0.25">
      <c r="C64" s="1">
        <v>8</v>
      </c>
      <c r="P64"/>
      <c r="Q64"/>
    </row>
    <row r="65" spans="3:17" x14ac:dyDescent="0.25">
      <c r="C65" s="1">
        <v>8</v>
      </c>
      <c r="P65"/>
      <c r="Q65"/>
    </row>
    <row r="66" spans="3:17" x14ac:dyDescent="0.25">
      <c r="C66" s="1">
        <v>9</v>
      </c>
    </row>
    <row r="67" spans="3:17" x14ac:dyDescent="0.25">
      <c r="C67" s="1">
        <v>9</v>
      </c>
    </row>
    <row r="68" spans="3:17" x14ac:dyDescent="0.25">
      <c r="C68" s="1">
        <v>9</v>
      </c>
    </row>
    <row r="69" spans="3:17" x14ac:dyDescent="0.25">
      <c r="C69" s="1">
        <v>9</v>
      </c>
    </row>
    <row r="70" spans="3:17" x14ac:dyDescent="0.25">
      <c r="C70" s="1">
        <v>10</v>
      </c>
    </row>
    <row r="71" spans="3:17" x14ac:dyDescent="0.25">
      <c r="C71" s="1">
        <v>10</v>
      </c>
    </row>
    <row r="72" spans="3:17" x14ac:dyDescent="0.25">
      <c r="C72" s="1">
        <v>10</v>
      </c>
    </row>
    <row r="73" spans="3:17" x14ac:dyDescent="0.25">
      <c r="C73" s="1">
        <v>10</v>
      </c>
    </row>
    <row r="74" spans="3:17" x14ac:dyDescent="0.25">
      <c r="C74" s="1">
        <v>10</v>
      </c>
    </row>
    <row r="75" spans="3:17" x14ac:dyDescent="0.25">
      <c r="C75" s="1">
        <v>11</v>
      </c>
    </row>
    <row r="76" spans="3:17" x14ac:dyDescent="0.25">
      <c r="C76" s="1">
        <v>11</v>
      </c>
    </row>
    <row r="77" spans="3:17" x14ac:dyDescent="0.25">
      <c r="C77" s="1">
        <v>12</v>
      </c>
    </row>
    <row r="78" spans="3:17" x14ac:dyDescent="0.25">
      <c r="C78" s="1">
        <v>12</v>
      </c>
    </row>
    <row r="79" spans="3:17" x14ac:dyDescent="0.25">
      <c r="C79" s="1">
        <v>12</v>
      </c>
    </row>
    <row r="80" spans="3:17" x14ac:dyDescent="0.25">
      <c r="C80" s="1">
        <v>15</v>
      </c>
    </row>
    <row r="81" spans="3:3" x14ac:dyDescent="0.25">
      <c r="C81" s="1">
        <v>16</v>
      </c>
    </row>
    <row r="82" spans="3:3" x14ac:dyDescent="0.25">
      <c r="C82" s="1">
        <v>17</v>
      </c>
    </row>
    <row r="83" spans="3:3" x14ac:dyDescent="0.25">
      <c r="C83" s="1">
        <v>18</v>
      </c>
    </row>
    <row r="84" spans="3:3" x14ac:dyDescent="0.25">
      <c r="C84" s="1">
        <v>20</v>
      </c>
    </row>
    <row r="85" spans="3:3" x14ac:dyDescent="0.25">
      <c r="C85" s="1">
        <v>22</v>
      </c>
    </row>
    <row r="86" spans="3:3" x14ac:dyDescent="0.25">
      <c r="C86" s="1">
        <v>25</v>
      </c>
    </row>
    <row r="87" spans="3:3" x14ac:dyDescent="0.25">
      <c r="C87" s="1">
        <v>29</v>
      </c>
    </row>
    <row r="88" spans="3:3" x14ac:dyDescent="0.25">
      <c r="C88" s="1">
        <v>31</v>
      </c>
    </row>
    <row r="89" spans="3:3" x14ac:dyDescent="0.25">
      <c r="C89" s="1">
        <v>35</v>
      </c>
    </row>
    <row r="90" spans="3:3" x14ac:dyDescent="0.25">
      <c r="C90" s="1">
        <v>44</v>
      </c>
    </row>
  </sheetData>
  <sortState xmlns:xlrd2="http://schemas.microsoft.com/office/spreadsheetml/2017/richdata2" ref="C25:L29">
    <sortCondition ref="C25:C29"/>
  </sortState>
  <mergeCells count="5">
    <mergeCell ref="Q14:W15"/>
    <mergeCell ref="B22:N23"/>
    <mergeCell ref="B30:M31"/>
    <mergeCell ref="B38:M39"/>
    <mergeCell ref="C14:O15"/>
  </mergeCells>
  <pageMargins left="0.7" right="0.7" top="0.75" bottom="0.75" header="0.3" footer="0.3"/>
  <ignoredErrors>
    <ignoredError sqref="Q5" twoDigitTextYear="1"/>
    <ignoredError sqref="S3 T2:T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1</vt:lpstr>
      <vt:lpstr>Punto 2</vt:lpstr>
      <vt:lpstr>Punto 4</vt:lpstr>
      <vt:lpstr>Punto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Jersson Fabian Buitrago Murcia</dc:creator>
  <cp:lastModifiedBy>Jersson Fabian Buitrago Murcia</cp:lastModifiedBy>
  <dcterms:created xsi:type="dcterms:W3CDTF">2024-08-27T14:46:22Z</dcterms:created>
  <dcterms:modified xsi:type="dcterms:W3CDTF">2024-08-29T02:52:24Z</dcterms:modified>
</cp:coreProperties>
</file>