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JERSSON\V SEMESTRE\Estadística\Tercer_Corte\"/>
    </mc:Choice>
  </mc:AlternateContent>
  <xr:revisionPtr revIDLastSave="0" documentId="13_ncr:1_{0E1D66CD-B1FF-4C1A-A917-2CC25D39ECB5}" xr6:coauthVersionLast="47" xr6:coauthVersionMax="47" xr10:uidLastSave="{00000000-0000-0000-0000-000000000000}"/>
  <bookViews>
    <workbookView xWindow="-120" yWindow="-120" windowWidth="20730" windowHeight="11040" xr2:uid="{E14C3419-4690-4051-AA28-8319DD1C5E5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E19" i="1"/>
  <c r="E16" i="1"/>
  <c r="B23" i="1"/>
  <c r="B20" i="1"/>
  <c r="B18" i="1"/>
  <c r="B17" i="1"/>
  <c r="B14" i="1"/>
  <c r="C10" i="1"/>
  <c r="D10" i="1"/>
  <c r="E10" i="1"/>
  <c r="F10" i="1"/>
  <c r="G10" i="1"/>
  <c r="H10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<sst xmlns="http://schemas.openxmlformats.org/spreadsheetml/2006/main" count="32" uniqueCount="30">
  <si>
    <t>X años</t>
  </si>
  <si>
    <t>Y ventas miles US</t>
  </si>
  <si>
    <t>n</t>
  </si>
  <si>
    <t>Y'=Ln(Y)</t>
  </si>
  <si>
    <t>X^2</t>
  </si>
  <si>
    <t>Y'^2</t>
  </si>
  <si>
    <t>X*Y'</t>
  </si>
  <si>
    <t>n=</t>
  </si>
  <si>
    <t>∑X</t>
  </si>
  <si>
    <t>∑Y</t>
  </si>
  <si>
    <t>∑X^2</t>
  </si>
  <si>
    <t>∑Y'</t>
  </si>
  <si>
    <t>∑Y^2</t>
  </si>
  <si>
    <t>Paso 2</t>
  </si>
  <si>
    <t>b1=</t>
  </si>
  <si>
    <t>∑X*Y'</t>
  </si>
  <si>
    <t>Paso 1</t>
  </si>
  <si>
    <t>Paso 3</t>
  </si>
  <si>
    <t>X</t>
  </si>
  <si>
    <t>Y'</t>
  </si>
  <si>
    <t>Promedio</t>
  </si>
  <si>
    <t>Paso 4</t>
  </si>
  <si>
    <t>bo'=</t>
  </si>
  <si>
    <t>Paso 5</t>
  </si>
  <si>
    <t>y=</t>
  </si>
  <si>
    <t>7.0331e^(0.8418-x)</t>
  </si>
  <si>
    <t>bo=</t>
  </si>
  <si>
    <t>Paso 6</t>
  </si>
  <si>
    <t>r=</t>
  </si>
  <si>
    <t>r^2=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</si>
</sst>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4998578302712162"/>
                  <c:y val="-1.43055555555555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7.0331e</a:t>
                    </a:r>
                    <a:r>
                      <a:rPr lang="en-US" sz="1400" baseline="30000"/>
                      <a:t>0.8418x</a:t>
                    </a:r>
                    <a:br>
                      <a:rPr lang="en-US" sz="1400" baseline="0"/>
                    </a:b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Hoja2!$B$5:$B$10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Hoja2!$C$5:$C$10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120</c:v>
                </c:pt>
                <c:pt idx="3">
                  <c:v>300</c:v>
                </c:pt>
                <c:pt idx="4">
                  <c:v>800</c:v>
                </c:pt>
                <c:pt idx="5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2-42DA-B8A6-E3E6BE67D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17352"/>
        <c:axId val="657716632"/>
      </c:scatterChart>
      <c:valAx>
        <c:axId val="6577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7716632"/>
        <c:crosses val="autoZero"/>
        <c:crossBetween val="midCat"/>
      </c:valAx>
      <c:valAx>
        <c:axId val="6577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77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4762</xdr:rowOff>
    </xdr:from>
    <xdr:to>
      <xdr:col>10</xdr:col>
      <xdr:colOff>57150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3AF9D-E782-E5BA-3362-4479D7D32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8751-CEA0-495D-B54A-8335231FEDC8}">
  <dimension ref="A1:H23"/>
  <sheetViews>
    <sheetView tabSelected="1" topLeftCell="A3" workbookViewId="0">
      <selection activeCell="J12" sqref="J12"/>
    </sheetView>
  </sheetViews>
  <sheetFormatPr baseColWidth="10" defaultRowHeight="20.25" customHeight="1" x14ac:dyDescent="0.25"/>
  <cols>
    <col min="1" max="16384" width="11.42578125" style="1"/>
  </cols>
  <sheetData>
    <row r="1" spans="1:8" ht="18" customHeight="1" x14ac:dyDescent="0.25">
      <c r="A1" s="1" t="s">
        <v>16</v>
      </c>
    </row>
    <row r="2" spans="1:8" ht="15" x14ac:dyDescent="0.25"/>
    <row r="3" spans="1:8" ht="30" x14ac:dyDescent="0.25">
      <c r="B3" s="2" t="s">
        <v>2</v>
      </c>
      <c r="C3" s="2" t="s">
        <v>0</v>
      </c>
      <c r="D3" s="3" t="s">
        <v>1</v>
      </c>
      <c r="E3" s="2" t="s">
        <v>4</v>
      </c>
      <c r="F3" s="2" t="s">
        <v>3</v>
      </c>
      <c r="G3" s="2" t="s">
        <v>5</v>
      </c>
      <c r="H3" s="2" t="s">
        <v>6</v>
      </c>
    </row>
    <row r="4" spans="1:8" ht="20.25" customHeight="1" x14ac:dyDescent="0.25">
      <c r="B4" s="2">
        <v>1</v>
      </c>
      <c r="C4" s="2">
        <v>1</v>
      </c>
      <c r="D4" s="2">
        <v>10</v>
      </c>
      <c r="E4" s="2">
        <f>C4^2</f>
        <v>1</v>
      </c>
      <c r="F4" s="2">
        <f>LN(D4)</f>
        <v>2.3025850929940459</v>
      </c>
      <c r="G4" s="2">
        <f>F4^2</f>
        <v>5.3018981104783993</v>
      </c>
      <c r="H4" s="2">
        <f>C4*F4</f>
        <v>2.3025850929940459</v>
      </c>
    </row>
    <row r="5" spans="1:8" ht="20.25" customHeight="1" x14ac:dyDescent="0.25">
      <c r="B5" s="2">
        <v>2</v>
      </c>
      <c r="C5" s="2">
        <v>2</v>
      </c>
      <c r="D5" s="2">
        <v>40</v>
      </c>
      <c r="E5" s="2">
        <f t="shared" ref="E5:E9" si="0">C5^2</f>
        <v>4</v>
      </c>
      <c r="F5" s="2">
        <f t="shared" ref="F5:F9" si="1">LN(D5)</f>
        <v>3.6888794541139363</v>
      </c>
      <c r="G5" s="2">
        <f t="shared" ref="G5:G9" si="2">F5^2</f>
        <v>13.607831626983932</v>
      </c>
      <c r="H5" s="2">
        <f t="shared" ref="H5:H9" si="3">C5*F5</f>
        <v>7.3777589082278725</v>
      </c>
    </row>
    <row r="6" spans="1:8" ht="20.25" customHeight="1" x14ac:dyDescent="0.25">
      <c r="B6" s="2">
        <v>3</v>
      </c>
      <c r="C6" s="2">
        <v>3</v>
      </c>
      <c r="D6" s="2">
        <v>120</v>
      </c>
      <c r="E6" s="2">
        <f t="shared" si="0"/>
        <v>9</v>
      </c>
      <c r="F6" s="2">
        <f t="shared" si="1"/>
        <v>4.7874917427820458</v>
      </c>
      <c r="G6" s="2">
        <f t="shared" si="2"/>
        <v>22.920077187206271</v>
      </c>
      <c r="H6" s="2">
        <f t="shared" si="3"/>
        <v>14.362475228346138</v>
      </c>
    </row>
    <row r="7" spans="1:8" ht="20.25" customHeight="1" x14ac:dyDescent="0.25">
      <c r="B7" s="2">
        <v>4</v>
      </c>
      <c r="C7" s="2">
        <v>4</v>
      </c>
      <c r="D7" s="2">
        <v>300</v>
      </c>
      <c r="E7" s="2">
        <f t="shared" si="0"/>
        <v>16</v>
      </c>
      <c r="F7" s="2">
        <f t="shared" si="1"/>
        <v>5.7037824746562009</v>
      </c>
      <c r="G7" s="2">
        <f t="shared" si="2"/>
        <v>32.533134518195219</v>
      </c>
      <c r="H7" s="2">
        <f t="shared" si="3"/>
        <v>22.815129898624804</v>
      </c>
    </row>
    <row r="8" spans="1:8" ht="20.25" customHeight="1" x14ac:dyDescent="0.25">
      <c r="B8" s="2">
        <v>5</v>
      </c>
      <c r="C8" s="2">
        <v>5</v>
      </c>
      <c r="D8" s="2">
        <v>800</v>
      </c>
      <c r="E8" s="2">
        <f t="shared" si="0"/>
        <v>25</v>
      </c>
      <c r="F8" s="2">
        <f t="shared" si="1"/>
        <v>6.6846117276679271</v>
      </c>
      <c r="G8" s="2">
        <f t="shared" si="2"/>
        <v>44.684033949675587</v>
      </c>
      <c r="H8" s="2">
        <f t="shared" si="3"/>
        <v>33.423058638339633</v>
      </c>
    </row>
    <row r="9" spans="1:8" ht="20.25" customHeight="1" x14ac:dyDescent="0.25">
      <c r="B9" s="2">
        <v>6</v>
      </c>
      <c r="C9" s="2">
        <v>6</v>
      </c>
      <c r="D9" s="2">
        <v>500</v>
      </c>
      <c r="E9" s="2">
        <f t="shared" si="0"/>
        <v>36</v>
      </c>
      <c r="F9" s="2">
        <f t="shared" si="1"/>
        <v>6.2146080984221914</v>
      </c>
      <c r="G9" s="2">
        <f t="shared" si="2"/>
        <v>38.621353816974683</v>
      </c>
      <c r="H9" s="2">
        <f t="shared" si="3"/>
        <v>37.287648590533152</v>
      </c>
    </row>
    <row r="10" spans="1:8" ht="20.25" customHeight="1" x14ac:dyDescent="0.25">
      <c r="B10" s="4" t="s">
        <v>7</v>
      </c>
      <c r="C10" s="4">
        <f t="shared" ref="C10:H10" si="4">SUM(C4:C9)</f>
        <v>21</v>
      </c>
      <c r="D10" s="4">
        <f t="shared" si="4"/>
        <v>1770</v>
      </c>
      <c r="E10" s="4">
        <f t="shared" si="4"/>
        <v>91</v>
      </c>
      <c r="F10" s="4">
        <f t="shared" si="4"/>
        <v>29.381958590636351</v>
      </c>
      <c r="G10" s="4">
        <f t="shared" si="4"/>
        <v>157.66832920951407</v>
      </c>
      <c r="H10" s="4">
        <f t="shared" si="4"/>
        <v>117.56865635706565</v>
      </c>
    </row>
    <row r="11" spans="1:8" ht="20.25" customHeight="1" x14ac:dyDescent="0.25">
      <c r="B11" s="1">
        <v>6</v>
      </c>
      <c r="C11" s="5" t="s">
        <v>8</v>
      </c>
      <c r="D11" s="5" t="s">
        <v>9</v>
      </c>
      <c r="E11" s="5" t="s">
        <v>10</v>
      </c>
      <c r="F11" s="5" t="s">
        <v>11</v>
      </c>
      <c r="G11" s="5" t="s">
        <v>12</v>
      </c>
      <c r="H11" s="5" t="s">
        <v>15</v>
      </c>
    </row>
    <row r="13" spans="1:8" ht="20.25" customHeight="1" x14ac:dyDescent="0.25">
      <c r="A13" s="4" t="s">
        <v>13</v>
      </c>
      <c r="D13" s="4" t="s">
        <v>23</v>
      </c>
    </row>
    <row r="14" spans="1:8" ht="20.25" customHeight="1" x14ac:dyDescent="0.25">
      <c r="A14" s="6" t="s">
        <v>14</v>
      </c>
      <c r="B14" s="1">
        <f>((B11*H10-C10*F10)/(B11*E10-C10*C10))</f>
        <v>0.84181721656219521</v>
      </c>
      <c r="D14" s="1" t="s">
        <v>24</v>
      </c>
      <c r="E14" s="7" t="s">
        <v>25</v>
      </c>
      <c r="F14" s="7"/>
      <c r="G14" s="8"/>
    </row>
    <row r="16" spans="1:8" ht="20.25" customHeight="1" x14ac:dyDescent="0.25">
      <c r="A16" s="4" t="s">
        <v>17</v>
      </c>
      <c r="B16" s="1" t="s">
        <v>20</v>
      </c>
      <c r="E16" s="1">
        <f>B23*EXP(B14*C5)</f>
        <v>37.874091380807727</v>
      </c>
    </row>
    <row r="17" spans="1:6" ht="20.25" customHeight="1" x14ac:dyDescent="0.25">
      <c r="A17" s="1" t="s">
        <v>18</v>
      </c>
      <c r="B17" s="1">
        <f>C10/B11</f>
        <v>3.5</v>
      </c>
    </row>
    <row r="18" spans="1:6" ht="20.25" customHeight="1" x14ac:dyDescent="0.25">
      <c r="A18" s="1" t="s">
        <v>19</v>
      </c>
      <c r="B18" s="1">
        <f>F10/B11</f>
        <v>4.8969930984393919</v>
      </c>
      <c r="D18" s="4" t="s">
        <v>27</v>
      </c>
    </row>
    <row r="19" spans="1:6" ht="20.25" customHeight="1" x14ac:dyDescent="0.25">
      <c r="D19" s="1" t="s">
        <v>28</v>
      </c>
      <c r="E19" s="1">
        <f>((B11*H10-C10*F10)/(SQRT((B11*E10-C10*C10))*SQRT(B11*G10-F10*F10)))</f>
        <v>0.94848871988242833</v>
      </c>
    </row>
    <row r="20" spans="1:6" ht="20.25" customHeight="1" x14ac:dyDescent="0.25">
      <c r="A20" s="6" t="s">
        <v>22</v>
      </c>
      <c r="B20" s="6">
        <f>B18-B14*B17</f>
        <v>1.9506328404717088</v>
      </c>
    </row>
    <row r="21" spans="1:6" ht="20.25" customHeight="1" x14ac:dyDescent="0.25">
      <c r="D21" s="1" t="s">
        <v>29</v>
      </c>
      <c r="E21" s="1">
        <f>E19^2</f>
        <v>0.89963085174420765</v>
      </c>
      <c r="F21" s="1">
        <f>E21*100</f>
        <v>89.963085174420769</v>
      </c>
    </row>
    <row r="22" spans="1:6" ht="20.25" customHeight="1" x14ac:dyDescent="0.25">
      <c r="A22" s="4" t="s">
        <v>21</v>
      </c>
    </row>
    <row r="23" spans="1:6" ht="20.25" customHeight="1" x14ac:dyDescent="0.25">
      <c r="A23" s="1" t="s">
        <v>26</v>
      </c>
      <c r="B23" s="1">
        <f>EXP(B20)</f>
        <v>7.0331370262994533</v>
      </c>
    </row>
  </sheetData>
  <mergeCells count="1">
    <mergeCell ref="E14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46BF-9703-476F-BC46-1D9882868528}">
  <dimension ref="B4:C10"/>
  <sheetViews>
    <sheetView showGridLines="0" workbookViewId="0">
      <selection activeCell="L15" sqref="L15"/>
    </sheetView>
  </sheetViews>
  <sheetFormatPr baseColWidth="10" defaultRowHeight="15" x14ac:dyDescent="0.25"/>
  <sheetData>
    <row r="4" spans="2:3" ht="30" x14ac:dyDescent="0.25">
      <c r="B4" s="2" t="s">
        <v>0</v>
      </c>
      <c r="C4" s="3" t="s">
        <v>1</v>
      </c>
    </row>
    <row r="5" spans="2:3" x14ac:dyDescent="0.25">
      <c r="B5" s="2">
        <v>1</v>
      </c>
      <c r="C5" s="2">
        <v>10</v>
      </c>
    </row>
    <row r="6" spans="2:3" x14ac:dyDescent="0.25">
      <c r="B6" s="2">
        <v>2</v>
      </c>
      <c r="C6" s="2">
        <v>40</v>
      </c>
    </row>
    <row r="7" spans="2:3" x14ac:dyDescent="0.25">
      <c r="B7" s="2">
        <v>3</v>
      </c>
      <c r="C7" s="2">
        <v>120</v>
      </c>
    </row>
    <row r="8" spans="2:3" x14ac:dyDescent="0.25">
      <c r="B8" s="2">
        <v>4</v>
      </c>
      <c r="C8" s="2">
        <v>300</v>
      </c>
    </row>
    <row r="9" spans="2:3" x14ac:dyDescent="0.25">
      <c r="B9" s="2">
        <v>5</v>
      </c>
      <c r="C9" s="2">
        <v>800</v>
      </c>
    </row>
    <row r="10" spans="2:3" x14ac:dyDescent="0.25">
      <c r="B10" s="2">
        <v>6</v>
      </c>
      <c r="C10" s="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Jersson Fabian Buitrago Murcia</dc:creator>
  <cp:lastModifiedBy>Jersson Fabian Buitrago Murcia</cp:lastModifiedBy>
  <dcterms:created xsi:type="dcterms:W3CDTF">2024-11-07T01:34:53Z</dcterms:created>
  <dcterms:modified xsi:type="dcterms:W3CDTF">2024-11-07T02:45:58Z</dcterms:modified>
</cp:coreProperties>
</file>