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JERSSON\V SEMESTRE\Estadística\"/>
    </mc:Choice>
  </mc:AlternateContent>
  <xr:revisionPtr revIDLastSave="0" documentId="13_ncr:1_{6EB94DF3-CD82-41F9-91C7-4A30085A4745}" xr6:coauthVersionLast="47" xr6:coauthVersionMax="47" xr10:uidLastSave="{00000000-0000-0000-0000-000000000000}"/>
  <bookViews>
    <workbookView xWindow="-120" yWindow="-120" windowWidth="20730" windowHeight="11040" xr2:uid="{1654333F-4A6C-4F41-9A82-0F363446F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1" l="1"/>
  <c r="F14" i="1"/>
  <c r="D16" i="1"/>
  <c r="D28" i="1" s="1"/>
  <c r="E16" i="1"/>
  <c r="H5" i="1"/>
  <c r="G5" i="1" s="1"/>
  <c r="H6" i="1"/>
  <c r="I6" i="1" s="1"/>
  <c r="H7" i="1"/>
  <c r="I7" i="1" s="1"/>
  <c r="H8" i="1"/>
  <c r="I8" i="1" s="1"/>
  <c r="H9" i="1"/>
  <c r="G9" i="1" s="1"/>
  <c r="H10" i="1"/>
  <c r="G10" i="1" s="1"/>
  <c r="H11" i="1"/>
  <c r="G11" i="1" s="1"/>
  <c r="H12" i="1"/>
  <c r="G12" i="1" s="1"/>
  <c r="H13" i="1"/>
  <c r="G13" i="1" s="1"/>
  <c r="H4" i="1"/>
  <c r="I4" i="1" s="1"/>
  <c r="F5" i="1"/>
  <c r="F6" i="1"/>
  <c r="F7" i="1"/>
  <c r="F8" i="1"/>
  <c r="F9" i="1"/>
  <c r="F10" i="1"/>
  <c r="F11" i="1"/>
  <c r="F12" i="1"/>
  <c r="F13" i="1"/>
  <c r="F4" i="1"/>
  <c r="I13" i="1" l="1"/>
  <c r="I5" i="1"/>
  <c r="G4" i="1"/>
  <c r="F16" i="1"/>
  <c r="G8" i="1"/>
  <c r="G7" i="1"/>
  <c r="G6" i="1"/>
  <c r="I12" i="1"/>
  <c r="I10" i="1"/>
  <c r="I11" i="1"/>
  <c r="I9" i="1"/>
  <c r="H16" i="1"/>
  <c r="D31" i="1" s="1"/>
  <c r="G16" i="1" l="1"/>
  <c r="I16" i="1"/>
  <c r="C23" i="1" l="1"/>
  <c r="C36" i="1" s="1"/>
  <c r="H22" i="1" s="1"/>
  <c r="H42" i="1"/>
  <c r="I42" i="1" s="1"/>
  <c r="H27" i="1" l="1"/>
  <c r="N23" i="1"/>
  <c r="E14" i="1" s="1"/>
  <c r="H14" i="1" s="1"/>
  <c r="I14" i="1" l="1"/>
  <c r="G14" i="1"/>
</calcChain>
</file>

<file path=xl/sharedStrings.xml><?xml version="1.0" encoding="utf-8"?>
<sst xmlns="http://schemas.openxmlformats.org/spreadsheetml/2006/main" count="42" uniqueCount="36">
  <si>
    <t>X Año</t>
  </si>
  <si>
    <t>Y Ingreso</t>
  </si>
  <si>
    <t>X^2</t>
  </si>
  <si>
    <t>Y'=Ln(Y)</t>
  </si>
  <si>
    <t>Y'^2</t>
  </si>
  <si>
    <t>X*Y'</t>
  </si>
  <si>
    <t>Suma</t>
  </si>
  <si>
    <t>n=</t>
  </si>
  <si>
    <t>∑Y</t>
  </si>
  <si>
    <t>∑X</t>
  </si>
  <si>
    <t>∑X^2</t>
  </si>
  <si>
    <t>∑X*Y'</t>
  </si>
  <si>
    <t>∑Y'</t>
  </si>
  <si>
    <t>∑Y'2</t>
  </si>
  <si>
    <t>Paso 1.</t>
  </si>
  <si>
    <t>Paso 2.</t>
  </si>
  <si>
    <t>b1=</t>
  </si>
  <si>
    <t>Paso 3.</t>
  </si>
  <si>
    <t>Encontrar b1</t>
  </si>
  <si>
    <t>=</t>
  </si>
  <si>
    <t>Encontrar bo'</t>
  </si>
  <si>
    <t>bo'=</t>
  </si>
  <si>
    <t>Paso 4.</t>
  </si>
  <si>
    <t>bo=</t>
  </si>
  <si>
    <t>Paso 5.</t>
  </si>
  <si>
    <t>y=</t>
  </si>
  <si>
    <t>Se comprueba:</t>
  </si>
  <si>
    <t>El modelo exponecial es :</t>
  </si>
  <si>
    <t xml:space="preserve">Encontrar </t>
  </si>
  <si>
    <t>r=</t>
  </si>
  <si>
    <t>Encontrar r.</t>
  </si>
  <si>
    <t>Paso 6.</t>
  </si>
  <si>
    <t>¿Encuentre el modelo de regresión adecuado y estime cual será el ingreso en el año 2017?</t>
  </si>
  <si>
    <t>¿Serias socio?</t>
  </si>
  <si>
    <t>Con base a los resultados obtenidos y  a la proyección para 2017, se evidencia una tendencia de crecimiento postiva.Considerando el incremento que se ha venido observando año tras año, parece que la inversión en este negocio podría ser rentable y segura a medio plazo, por tal motivo si sería socio.</t>
  </si>
  <si>
    <t>La correlación es fuerte y confiable ya que se aproxima 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</si>
</sst>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8369663167104111"/>
                  <c:y val="-5.046296296296296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Hoja1!$D$4:$D$14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Hoja1!$E$4:$E$14</c:f>
              <c:numCache>
                <c:formatCode>General</c:formatCode>
                <c:ptCount val="11"/>
                <c:pt idx="0">
                  <c:v>45</c:v>
                </c:pt>
                <c:pt idx="1">
                  <c:v>60</c:v>
                </c:pt>
                <c:pt idx="2">
                  <c:v>80</c:v>
                </c:pt>
                <c:pt idx="3">
                  <c:v>110</c:v>
                </c:pt>
                <c:pt idx="4">
                  <c:v>150</c:v>
                </c:pt>
                <c:pt idx="5">
                  <c:v>200</c:v>
                </c:pt>
                <c:pt idx="6">
                  <c:v>260</c:v>
                </c:pt>
                <c:pt idx="7">
                  <c:v>350</c:v>
                </c:pt>
                <c:pt idx="8">
                  <c:v>500</c:v>
                </c:pt>
                <c:pt idx="9">
                  <c:v>750</c:v>
                </c:pt>
                <c:pt idx="10">
                  <c:v>929.75545758399744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4C-4AB2-86F8-A3C4EB9C5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101784"/>
        <c:axId val="885103584"/>
      </c:scatterChart>
      <c:valAx>
        <c:axId val="885101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5103584"/>
        <c:crosses val="autoZero"/>
        <c:crossBetween val="midCat"/>
      </c:valAx>
      <c:valAx>
        <c:axId val="88510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5101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19</xdr:row>
      <xdr:rowOff>119062</xdr:rowOff>
    </xdr:from>
    <xdr:ext cx="1847850" cy="3688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F376DC3-EDB8-7DFA-9543-48E6ED8440F1}"/>
                </a:ext>
              </a:extLst>
            </xdr:cNvPr>
            <xdr:cNvSpPr txBox="1"/>
          </xdr:nvSpPr>
          <xdr:spPr>
            <a:xfrm>
              <a:off x="1628775" y="4462462"/>
              <a:ext cx="1847850" cy="3688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 kern="1200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s-CO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CO" sz="1100" b="0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1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 kern="1200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s-CO" sz="1100" b="0" i="1" kern="12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s-CO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  <m:sSup>
                              <m:sSupPr>
                                <m:ctrlPr>
                                  <a:rPr lang="es-CO" sz="11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1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𝑌</m:t>
                                </m:r>
                              </m:e>
                              <m:sup>
                                <m:r>
                                  <a:rPr lang="es-CO" sz="11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p>
                          </m:e>
                        </m:d>
                        <m:r>
                          <a:rPr lang="es-CO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−(∑</m:t>
                        </m:r>
                        <m:r>
                          <a:rPr lang="es-CO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  <m:r>
                          <a:rPr lang="es-CO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)(∑</m:t>
                        </m:r>
                        <m:sSup>
                          <m:sSupPr>
                            <m:ctrlPr>
                              <a:rPr lang="es-CO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𝑌</m:t>
                            </m:r>
                          </m:e>
                          <m:sup>
                            <m:r>
                              <a:rPr lang="es-CO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s-CO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s-CO" sz="1100" b="0" i="1" kern="1200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s-CO" sz="1100" b="0" i="1" kern="12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∑</m:t>
                            </m:r>
                            <m:sSup>
                              <m:sSupPr>
                                <m:ctrlPr>
                                  <a:rPr lang="es-CO" sz="11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1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s-CO" sz="11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  <m:r>
                          <a:rPr lang="es-CO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−(∑</m:t>
                        </m:r>
                        <m:r>
                          <a:rPr lang="es-CO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  <m:sSup>
                          <m:sSupPr>
                            <m:ctrlPr>
                              <a:rPr lang="es-CO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s-CO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s-CO" sz="1100" kern="12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F376DC3-EDB8-7DFA-9543-48E6ED8440F1}"/>
                </a:ext>
              </a:extLst>
            </xdr:cNvPr>
            <xdr:cNvSpPr txBox="1"/>
          </xdr:nvSpPr>
          <xdr:spPr>
            <a:xfrm>
              <a:off x="1628775" y="4462462"/>
              <a:ext cx="1847850" cy="3688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 kern="1200">
                  <a:latin typeface="Cambria Math" panose="02040503050406030204" pitchFamily="18" charset="0"/>
                </a:rPr>
                <a:t>𝑏_1=(𝑛(</a:t>
              </a:r>
              <a:r>
                <a:rPr lang="es-CO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∑𝑋𝑌^′ )−(∑𝑋)(∑𝑌^′))/(</a:t>
              </a:r>
              <a:r>
                <a:rPr lang="es-CO" sz="1100" b="0" i="0" kern="1200">
                  <a:latin typeface="Cambria Math" panose="02040503050406030204" pitchFamily="18" charset="0"/>
                </a:rPr>
                <a:t>𝑛(</a:t>
              </a:r>
              <a:r>
                <a:rPr lang="es-CO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∑𝑋^2 )−(∑𝑋)^2 )</a:t>
              </a:r>
              <a:endParaRPr lang="es-CO" sz="1100" kern="1200"/>
            </a:p>
          </xdr:txBody>
        </xdr:sp>
      </mc:Fallback>
    </mc:AlternateContent>
    <xdr:clientData/>
  </xdr:oneCellAnchor>
  <xdr:oneCellAnchor>
    <xdr:from>
      <xdr:col>1</xdr:col>
      <xdr:colOff>304800</xdr:colOff>
      <xdr:row>27</xdr:row>
      <xdr:rowOff>42862</xdr:rowOff>
    </xdr:from>
    <xdr:ext cx="131831" cy="1930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93721E6A-5D1C-77C0-8A04-F94B84D2A13C}"/>
                </a:ext>
              </a:extLst>
            </xdr:cNvPr>
            <xdr:cNvSpPr txBox="1"/>
          </xdr:nvSpPr>
          <xdr:spPr>
            <a:xfrm>
              <a:off x="304800" y="5986462"/>
              <a:ext cx="131831" cy="1930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CO" sz="1200" i="1" kern="1200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O" sz="12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lang="es-CO" sz="1200" kern="12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93721E6A-5D1C-77C0-8A04-F94B84D2A13C}"/>
                </a:ext>
              </a:extLst>
            </xdr:cNvPr>
            <xdr:cNvSpPr txBox="1"/>
          </xdr:nvSpPr>
          <xdr:spPr>
            <a:xfrm>
              <a:off x="304800" y="5986462"/>
              <a:ext cx="131831" cy="1930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200" b="0" i="0" kern="1200">
                  <a:latin typeface="Cambria Math" panose="02040503050406030204" pitchFamily="18" charset="0"/>
                </a:rPr>
                <a:t>𝑋 ̅</a:t>
              </a:r>
              <a:endParaRPr lang="es-CO" sz="1200" kern="1200"/>
            </a:p>
          </xdr:txBody>
        </xdr:sp>
      </mc:Fallback>
    </mc:AlternateContent>
    <xdr:clientData/>
  </xdr:oneCellAnchor>
  <xdr:oneCellAnchor>
    <xdr:from>
      <xdr:col>2</xdr:col>
      <xdr:colOff>161925</xdr:colOff>
      <xdr:row>27</xdr:row>
      <xdr:rowOff>42862</xdr:rowOff>
    </xdr:from>
    <xdr:ext cx="280974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17DA4295-8B4E-513B-AD71-49CD998FC080}"/>
                </a:ext>
              </a:extLst>
            </xdr:cNvPr>
            <xdr:cNvSpPr txBox="1"/>
          </xdr:nvSpPr>
          <xdr:spPr>
            <a:xfrm>
              <a:off x="923925" y="5986462"/>
              <a:ext cx="280974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4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4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∑</m:t>
                        </m:r>
                        <m:r>
                          <a:rPr lang="es-CO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num>
                      <m:den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CO" sz="1200" kern="12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17DA4295-8B4E-513B-AD71-49CD998FC080}"/>
                </a:ext>
              </a:extLst>
            </xdr:cNvPr>
            <xdr:cNvSpPr txBox="1"/>
          </xdr:nvSpPr>
          <xdr:spPr>
            <a:xfrm>
              <a:off x="923925" y="5986462"/>
              <a:ext cx="280974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i="0" kern="1200">
                  <a:latin typeface="Cambria Math" panose="02040503050406030204" pitchFamily="18" charset="0"/>
                </a:rPr>
                <a:t>(</a:t>
              </a:r>
              <a:r>
                <a:rPr lang="es-CO" sz="14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∑</a:t>
              </a:r>
              <a:r>
                <a:rPr lang="es-CO" sz="14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𝑋)/</a:t>
              </a:r>
              <a:r>
                <a:rPr lang="es-CO" sz="1400" b="0" i="0" kern="1200">
                  <a:latin typeface="Cambria Math" panose="02040503050406030204" pitchFamily="18" charset="0"/>
                </a:rPr>
                <a:t>𝑛</a:t>
              </a:r>
              <a:endParaRPr lang="es-CO" sz="1200" kern="1200"/>
            </a:p>
          </xdr:txBody>
        </xdr:sp>
      </mc:Fallback>
    </mc:AlternateContent>
    <xdr:clientData/>
  </xdr:oneCellAnchor>
  <xdr:oneCellAnchor>
    <xdr:from>
      <xdr:col>1</xdr:col>
      <xdr:colOff>228600</xdr:colOff>
      <xdr:row>30</xdr:row>
      <xdr:rowOff>57150</xdr:rowOff>
    </xdr:from>
    <xdr:ext cx="188128" cy="2430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EBF2F7DD-69A1-4CE0-AFB2-6E3BCD04BB11}"/>
                </a:ext>
              </a:extLst>
            </xdr:cNvPr>
            <xdr:cNvSpPr txBox="1"/>
          </xdr:nvSpPr>
          <xdr:spPr>
            <a:xfrm>
              <a:off x="228600" y="6572250"/>
              <a:ext cx="188128" cy="2430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CO" sz="1400" i="1" kern="1200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𝑌</m:t>
                        </m:r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acc>
                  </m:oMath>
                </m:oMathPara>
              </a14:m>
              <a:endParaRPr lang="es-CO" sz="1200" kern="12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EBF2F7DD-69A1-4CE0-AFB2-6E3BCD04BB11}"/>
                </a:ext>
              </a:extLst>
            </xdr:cNvPr>
            <xdr:cNvSpPr txBox="1"/>
          </xdr:nvSpPr>
          <xdr:spPr>
            <a:xfrm>
              <a:off x="228600" y="6572250"/>
              <a:ext cx="188128" cy="2430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i="0" kern="1200">
                  <a:latin typeface="Cambria Math" panose="02040503050406030204" pitchFamily="18" charset="0"/>
                </a:rPr>
                <a:t>(</a:t>
              </a:r>
              <a:r>
                <a:rPr lang="es-CO" sz="1400" b="0" i="0" kern="1200">
                  <a:latin typeface="Cambria Math" panose="02040503050406030204" pitchFamily="18" charset="0"/>
                </a:rPr>
                <a:t>𝑌′) ̅</a:t>
              </a:r>
              <a:endParaRPr lang="es-CO" sz="1200" kern="1200"/>
            </a:p>
          </xdr:txBody>
        </xdr:sp>
      </mc:Fallback>
    </mc:AlternateContent>
    <xdr:clientData/>
  </xdr:oneCellAnchor>
  <xdr:oneCellAnchor>
    <xdr:from>
      <xdr:col>2</xdr:col>
      <xdr:colOff>38100</xdr:colOff>
      <xdr:row>30</xdr:row>
      <xdr:rowOff>28575</xdr:rowOff>
    </xdr:from>
    <xdr:ext cx="315343" cy="4211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C0EA5DEE-E4C6-4428-828C-A696E5A9B8E1}"/>
                </a:ext>
              </a:extLst>
            </xdr:cNvPr>
            <xdr:cNvSpPr txBox="1"/>
          </xdr:nvSpPr>
          <xdr:spPr>
            <a:xfrm>
              <a:off x="800100" y="6543675"/>
              <a:ext cx="315343" cy="421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4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4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∑</m:t>
                        </m:r>
                        <m:r>
                          <a:rPr lang="es-CO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  <m:r>
                          <a:rPr lang="es-CO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′</m:t>
                        </m:r>
                      </m:num>
                      <m:den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CO" sz="1200" kern="12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C0EA5DEE-E4C6-4428-828C-A696E5A9B8E1}"/>
                </a:ext>
              </a:extLst>
            </xdr:cNvPr>
            <xdr:cNvSpPr txBox="1"/>
          </xdr:nvSpPr>
          <xdr:spPr>
            <a:xfrm>
              <a:off x="800100" y="6543675"/>
              <a:ext cx="315343" cy="421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i="0" kern="1200">
                  <a:latin typeface="Cambria Math" panose="02040503050406030204" pitchFamily="18" charset="0"/>
                </a:rPr>
                <a:t>(</a:t>
              </a:r>
              <a:r>
                <a:rPr lang="es-CO" sz="14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∑</a:t>
              </a:r>
              <a:r>
                <a:rPr lang="es-CO" sz="14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𝑌′)/</a:t>
              </a:r>
              <a:r>
                <a:rPr lang="es-CO" sz="1400" b="0" i="0" kern="1200">
                  <a:latin typeface="Cambria Math" panose="02040503050406030204" pitchFamily="18" charset="0"/>
                </a:rPr>
                <a:t>𝑛</a:t>
              </a:r>
              <a:endParaRPr lang="es-CO" sz="1200" kern="1200"/>
            </a:p>
          </xdr:txBody>
        </xdr:sp>
      </mc:Fallback>
    </mc:AlternateContent>
    <xdr:clientData/>
  </xdr:oneCellAnchor>
  <xdr:oneCellAnchor>
    <xdr:from>
      <xdr:col>1</xdr:col>
      <xdr:colOff>161925</xdr:colOff>
      <xdr:row>32</xdr:row>
      <xdr:rowOff>90487</xdr:rowOff>
    </xdr:from>
    <xdr:ext cx="1166537" cy="225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B56EA14B-3F8F-0460-0CE7-5FAE22C01E39}"/>
                </a:ext>
              </a:extLst>
            </xdr:cNvPr>
            <xdr:cNvSpPr txBox="1"/>
          </xdr:nvSpPr>
          <xdr:spPr>
            <a:xfrm>
              <a:off x="161925" y="7062787"/>
              <a:ext cx="1166537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CO" sz="1400" i="1" kern="1200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s-CO" sz="1400" b="0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400" b="0" i="1" kern="1200">
                        <a:latin typeface="Cambria Math" panose="02040503050406030204" pitchFamily="18" charset="0"/>
                      </a:rPr>
                      <m:t>𝑏</m:t>
                    </m:r>
                    <m:sSup>
                      <m:sSupPr>
                        <m:ctrlPr>
                          <a:rPr lang="es-CO" sz="14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𝑜</m:t>
                        </m:r>
                      </m:e>
                      <m:sup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s-CO" sz="1400" b="0" i="1" kern="1200">
                        <a:latin typeface="Cambria Math" panose="02040503050406030204" pitchFamily="18" charset="0"/>
                      </a:rPr>
                      <m:t>+</m:t>
                    </m:r>
                    <m:r>
                      <a:rPr lang="es-CO" sz="1400" b="0" i="1" kern="12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es-CO" sz="1400" b="0" i="1" kern="1200">
                        <a:latin typeface="Cambria Math" panose="02040503050406030204" pitchFamily="18" charset="0"/>
                      </a:rPr>
                      <m:t>1</m:t>
                    </m:r>
                    <m:acc>
                      <m:accPr>
                        <m:chr m:val="̅"/>
                        <m:ctrlPr>
                          <a:rPr lang="es-CO" sz="1400" b="0" i="1" kern="1200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lang="es-CO" sz="1400" kern="12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B56EA14B-3F8F-0460-0CE7-5FAE22C01E39}"/>
                </a:ext>
              </a:extLst>
            </xdr:cNvPr>
            <xdr:cNvSpPr txBox="1"/>
          </xdr:nvSpPr>
          <xdr:spPr>
            <a:xfrm>
              <a:off x="161925" y="7062787"/>
              <a:ext cx="1166537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b="0" i="0" kern="1200">
                  <a:latin typeface="Cambria Math" panose="02040503050406030204" pitchFamily="18" charset="0"/>
                </a:rPr>
                <a:t>𝑌 ̅=𝑏𝑜^′+𝑏1𝑋 ̅</a:t>
              </a:r>
              <a:endParaRPr lang="es-CO" sz="1400" kern="1200"/>
            </a:p>
          </xdr:txBody>
        </xdr:sp>
      </mc:Fallback>
    </mc:AlternateContent>
    <xdr:clientData/>
  </xdr:oneCellAnchor>
  <xdr:oneCellAnchor>
    <xdr:from>
      <xdr:col>1</xdr:col>
      <xdr:colOff>114300</xdr:colOff>
      <xdr:row>33</xdr:row>
      <xdr:rowOff>204787</xdr:rowOff>
    </xdr:from>
    <xdr:ext cx="1166538" cy="225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9860E93-2539-E473-8A7C-16FBC57FA015}"/>
                </a:ext>
              </a:extLst>
            </xdr:cNvPr>
            <xdr:cNvSpPr txBox="1"/>
          </xdr:nvSpPr>
          <xdr:spPr>
            <a:xfrm>
              <a:off x="114300" y="7405687"/>
              <a:ext cx="1166538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 kern="1200">
                        <a:latin typeface="Cambria Math" panose="02040503050406030204" pitchFamily="18" charset="0"/>
                      </a:rPr>
                      <m:t>𝑏</m:t>
                    </m:r>
                    <m:sSup>
                      <m:sSupPr>
                        <m:ctrlPr>
                          <a:rPr lang="es-CO" sz="14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𝑜</m:t>
                        </m:r>
                      </m:e>
                      <m:sup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s-CO" sz="1400" b="0" i="1" kern="120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s-CO" sz="1400" b="0" i="1" kern="1200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s-CO" sz="1400" b="0" i="1" kern="1200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CO" sz="1400" b="0" i="1" kern="12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es-CO" sz="1400" b="0" i="1" kern="1200">
                        <a:latin typeface="Cambria Math" panose="02040503050406030204" pitchFamily="18" charset="0"/>
                      </a:rPr>
                      <m:t>1</m:t>
                    </m:r>
                    <m:acc>
                      <m:accPr>
                        <m:chr m:val="̅"/>
                        <m:ctrlPr>
                          <a:rPr lang="es-CO" sz="1400" b="0" i="1" kern="1200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lang="es-CO" sz="1400" kern="12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9860E93-2539-E473-8A7C-16FBC57FA015}"/>
                </a:ext>
              </a:extLst>
            </xdr:cNvPr>
            <xdr:cNvSpPr txBox="1"/>
          </xdr:nvSpPr>
          <xdr:spPr>
            <a:xfrm>
              <a:off x="114300" y="7405687"/>
              <a:ext cx="1166538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b="0" i="0" kern="1200">
                  <a:latin typeface="Cambria Math" panose="02040503050406030204" pitchFamily="18" charset="0"/>
                </a:rPr>
                <a:t>𝑏𝑜^′=𝑌 ̅−𝑏1𝑋 ̅</a:t>
              </a:r>
              <a:endParaRPr lang="es-CO" sz="1400" kern="1200"/>
            </a:p>
          </xdr:txBody>
        </xdr:sp>
      </mc:Fallback>
    </mc:AlternateContent>
    <xdr:clientData/>
  </xdr:oneCellAnchor>
  <xdr:oneCellAnchor>
    <xdr:from>
      <xdr:col>7</xdr:col>
      <xdr:colOff>152400</xdr:colOff>
      <xdr:row>19</xdr:row>
      <xdr:rowOff>4762</xdr:rowOff>
    </xdr:from>
    <xdr:ext cx="772519" cy="229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C8A49F10-4509-81FB-4E4C-6E26EE675688}"/>
                </a:ext>
              </a:extLst>
            </xdr:cNvPr>
            <xdr:cNvSpPr txBox="1"/>
          </xdr:nvSpPr>
          <xdr:spPr>
            <a:xfrm>
              <a:off x="4724400" y="4119562"/>
              <a:ext cx="772519" cy="229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 kern="1200">
                        <a:latin typeface="Cambria Math" panose="02040503050406030204" pitchFamily="18" charset="0"/>
                      </a:rPr>
                      <m:t>𝑏𝑜</m:t>
                    </m:r>
                    <m:r>
                      <a:rPr lang="es-CO" sz="1400" b="0" i="1" kern="120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4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𝑏𝑜</m:t>
                        </m:r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</m:oMath>
                </m:oMathPara>
              </a14:m>
              <a:endParaRPr lang="es-CO" sz="1400" kern="120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C8A49F10-4509-81FB-4E4C-6E26EE675688}"/>
                </a:ext>
              </a:extLst>
            </xdr:cNvPr>
            <xdr:cNvSpPr txBox="1"/>
          </xdr:nvSpPr>
          <xdr:spPr>
            <a:xfrm>
              <a:off x="4724400" y="4119562"/>
              <a:ext cx="772519" cy="229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b="0" i="0" kern="1200">
                  <a:latin typeface="Cambria Math" panose="02040503050406030204" pitchFamily="18" charset="0"/>
                </a:rPr>
                <a:t>𝑏𝑜=𝑒^𝑏𝑜′</a:t>
              </a:r>
              <a:endParaRPr lang="es-CO" sz="1400" kern="1200"/>
            </a:p>
          </xdr:txBody>
        </xdr:sp>
      </mc:Fallback>
    </mc:AlternateContent>
    <xdr:clientData/>
  </xdr:oneCellAnchor>
  <xdr:oneCellAnchor>
    <xdr:from>
      <xdr:col>8</xdr:col>
      <xdr:colOff>266700</xdr:colOff>
      <xdr:row>23</xdr:row>
      <xdr:rowOff>204787</xdr:rowOff>
    </xdr:from>
    <xdr:ext cx="811954" cy="229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5D5F4694-8336-DD9E-4264-A9682FA14070}"/>
                </a:ext>
              </a:extLst>
            </xdr:cNvPr>
            <xdr:cNvSpPr txBox="1"/>
          </xdr:nvSpPr>
          <xdr:spPr>
            <a:xfrm>
              <a:off x="5600700" y="5233987"/>
              <a:ext cx="811954" cy="229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 kern="1200">
                        <a:latin typeface="Cambria Math" panose="02040503050406030204" pitchFamily="18" charset="0"/>
                      </a:rPr>
                      <m:t>𝑦</m:t>
                    </m:r>
                    <m:r>
                      <a:rPr lang="es-CO" sz="1400" b="0" i="1" kern="120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4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𝑏𝑜</m:t>
                        </m:r>
                      </m:e>
                      <m:sup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es-CO" sz="1100" kern="120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5D5F4694-8336-DD9E-4264-A9682FA14070}"/>
                </a:ext>
              </a:extLst>
            </xdr:cNvPr>
            <xdr:cNvSpPr txBox="1"/>
          </xdr:nvSpPr>
          <xdr:spPr>
            <a:xfrm>
              <a:off x="5600700" y="5233987"/>
              <a:ext cx="811954" cy="229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b="0" i="0" kern="1200">
                  <a:latin typeface="Cambria Math" panose="02040503050406030204" pitchFamily="18" charset="0"/>
                </a:rPr>
                <a:t>𝑦=〖𝑏𝑜〗^𝑏1𝑥</a:t>
              </a:r>
              <a:endParaRPr lang="es-CO" sz="1100" kern="1200"/>
            </a:p>
          </xdr:txBody>
        </xdr:sp>
      </mc:Fallback>
    </mc:AlternateContent>
    <xdr:clientData/>
  </xdr:oneCellAnchor>
  <xdr:oneCellAnchor>
    <xdr:from>
      <xdr:col>8</xdr:col>
      <xdr:colOff>9525</xdr:colOff>
      <xdr:row>39</xdr:row>
      <xdr:rowOff>14287</xdr:rowOff>
    </xdr:from>
    <xdr:ext cx="211083" cy="2254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F90A0140-73F6-EE8C-86BD-38030D35634D}"/>
                </a:ext>
              </a:extLst>
            </xdr:cNvPr>
            <xdr:cNvSpPr txBox="1"/>
          </xdr:nvSpPr>
          <xdr:spPr>
            <a:xfrm>
              <a:off x="5343525" y="8586787"/>
              <a:ext cx="211083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40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CO" sz="1100" kern="12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F90A0140-73F6-EE8C-86BD-38030D35634D}"/>
                </a:ext>
              </a:extLst>
            </xdr:cNvPr>
            <xdr:cNvSpPr txBox="1"/>
          </xdr:nvSpPr>
          <xdr:spPr>
            <a:xfrm>
              <a:off x="5343525" y="8586787"/>
              <a:ext cx="211083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b="0" i="0" kern="1200">
                  <a:latin typeface="Cambria Math" panose="02040503050406030204" pitchFamily="18" charset="0"/>
                </a:rPr>
                <a:t>𝑟^2</a:t>
              </a:r>
              <a:endParaRPr lang="es-CO" sz="1100" kern="1200"/>
            </a:p>
          </xdr:txBody>
        </xdr:sp>
      </mc:Fallback>
    </mc:AlternateContent>
    <xdr:clientData/>
  </xdr:oneCellAnchor>
  <xdr:oneCellAnchor>
    <xdr:from>
      <xdr:col>6</xdr:col>
      <xdr:colOff>104775</xdr:colOff>
      <xdr:row>31</xdr:row>
      <xdr:rowOff>157162</xdr:rowOff>
    </xdr:from>
    <xdr:ext cx="3525902" cy="6890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672D7538-1BAC-BFEB-B530-D5EFA2041C28}"/>
                </a:ext>
              </a:extLst>
            </xdr:cNvPr>
            <xdr:cNvSpPr txBox="1"/>
          </xdr:nvSpPr>
          <xdr:spPr>
            <a:xfrm>
              <a:off x="3914775" y="6900862"/>
              <a:ext cx="3525902" cy="689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 kern="1200">
                        <a:latin typeface="Cambria Math" panose="02040503050406030204" pitchFamily="18" charset="0"/>
                      </a:rPr>
                      <m:t>𝑟</m:t>
                    </m:r>
                    <m:r>
                      <a:rPr lang="es-CO" sz="1400" b="0" i="1" kern="1200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CO" sz="14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s-CO" sz="1400" b="0" i="1" kern="12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s-CO" sz="14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  <m:sSup>
                              <m:sSupPr>
                                <m:ctrlPr>
                                  <a:rPr lang="es-CO" sz="14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4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𝑌</m:t>
                                </m:r>
                              </m:e>
                              <m:sup>
                                <m:r>
                                  <a:rPr lang="es-CO" sz="14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p>
                          </m:e>
                        </m:d>
                        <m:r>
                          <a:rPr lang="es-CO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−(∑</m:t>
                        </m:r>
                        <m:r>
                          <a:rPr lang="es-CO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  <m:r>
                          <a:rPr lang="es-CO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))(∑</m:t>
                        </m:r>
                        <m:r>
                          <a:rPr lang="es-CO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  <m:r>
                          <a:rPr lang="es-CO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′)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s-CO" sz="1400" b="0" i="1" kern="1200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s-CO" sz="1400" b="0" i="1" kern="1200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s-CO" sz="1400" b="0" i="1" kern="1200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O" sz="14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∑</m:t>
                                </m:r>
                                <m:sSup>
                                  <m:sSupPr>
                                    <m:ctrlPr>
                                      <a:rPr lang="es-CO" sz="1400" b="0" i="1" kern="120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O" sz="1400" b="0" i="1" kern="120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s-CO" sz="1400" b="0" i="1" kern="120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d>
                            <m:r>
                              <a:rPr lang="es-CO" sz="14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−(∑</m:t>
                            </m:r>
                            <m:r>
                              <a:rPr lang="es-CO" sz="14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  <m:sSup>
                              <m:sSupPr>
                                <m:ctrlPr>
                                  <a:rPr lang="es-CO" sz="14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4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CO" sz="14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∗ </m:t>
                        </m:r>
                        <m:rad>
                          <m:radPr>
                            <m:degHide m:val="on"/>
                            <m:ctrlPr>
                              <a:rPr lang="es-CO" sz="1400" b="0" i="1" kern="1200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s-CO" sz="1400" b="0" i="1" kern="1200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s-CO" sz="1400" b="0" i="1" kern="1200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O" sz="14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∑</m:t>
                                </m:r>
                                <m:sSup>
                                  <m:sSupPr>
                                    <m:ctrlPr>
                                      <a:rPr lang="es-CO" sz="1400" b="0" i="1" kern="120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sSup>
                                      <m:sSupPr>
                                        <m:ctrlPr>
                                          <a:rPr lang="es-CO" sz="1400" b="0" i="1" kern="1200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CO" sz="1400" b="0" i="1" kern="1200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𝑌</m:t>
                                        </m:r>
                                      </m:e>
                                      <m:sup>
                                        <m:r>
                                          <a:rPr lang="es-CO" sz="1400" b="0" i="1" kern="1200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′</m:t>
                                        </m:r>
                                      </m:sup>
                                    </m:sSup>
                                  </m:e>
                                  <m:sup>
                                    <m:r>
                                      <a:rPr lang="es-CO" sz="1400" b="0" i="1" kern="120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d>
                            <m:r>
                              <a:rPr lang="es-CO" sz="14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−(∑</m:t>
                            </m:r>
                            <m:sSup>
                              <m:sSupPr>
                                <m:ctrlPr>
                                  <a:rPr lang="es-CO" sz="14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4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𝑌</m:t>
                                </m:r>
                              </m:e>
                              <m:sup>
                                <m:r>
                                  <a:rPr lang="es-CO" sz="14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CO" sz="14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4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CO" sz="1400" b="0" i="1" kern="12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den>
                    </m:f>
                  </m:oMath>
                </m:oMathPara>
              </a14:m>
              <a:endParaRPr lang="es-CO" sz="1400" kern="120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672D7538-1BAC-BFEB-B530-D5EFA2041C28}"/>
                </a:ext>
              </a:extLst>
            </xdr:cNvPr>
            <xdr:cNvSpPr txBox="1"/>
          </xdr:nvSpPr>
          <xdr:spPr>
            <a:xfrm>
              <a:off x="3914775" y="6900862"/>
              <a:ext cx="3525902" cy="689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b="0" i="0" kern="1200">
                  <a:latin typeface="Cambria Math" panose="02040503050406030204" pitchFamily="18" charset="0"/>
                </a:rPr>
                <a:t>𝑟=  (𝑛(</a:t>
              </a:r>
              <a:r>
                <a:rPr lang="es-CO" sz="14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∑𝑋𝑌^′ )−(∑𝑋))(∑𝑌′))/(√(</a:t>
              </a:r>
              <a:r>
                <a:rPr lang="es-CO" sz="1400" b="0" i="0" kern="1200">
                  <a:latin typeface="Cambria Math" panose="02040503050406030204" pitchFamily="18" charset="0"/>
                </a:rPr>
                <a:t>𝑛(</a:t>
              </a:r>
              <a:r>
                <a:rPr lang="es-CO" sz="14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∑𝑥^2 )−(∑𝑋)^2 )</a:t>
              </a:r>
              <a:r>
                <a:rPr lang="es-CO" sz="1400" b="0" i="0" kern="1200">
                  <a:latin typeface="Cambria Math" panose="02040503050406030204" pitchFamily="18" charset="0"/>
                </a:rPr>
                <a:t>∗ √(𝑛(</a:t>
              </a:r>
              <a:r>
                <a:rPr lang="es-CO" sz="14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∑〖𝑌^′〗^2 )−(∑𝑌^′ )^2 ))</a:t>
              </a:r>
              <a:endParaRPr lang="es-CO" sz="1400" kern="1200"/>
            </a:p>
          </xdr:txBody>
        </xdr:sp>
      </mc:Fallback>
    </mc:AlternateContent>
    <xdr:clientData/>
  </xdr:oneCellAnchor>
  <xdr:oneCellAnchor>
    <xdr:from>
      <xdr:col>6</xdr:col>
      <xdr:colOff>314325</xdr:colOff>
      <xdr:row>40</xdr:row>
      <xdr:rowOff>214312</xdr:rowOff>
    </xdr:from>
    <xdr:ext cx="211083" cy="2254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BD7DF412-D0D3-4CF8-98DA-111C9A717E54}"/>
                </a:ext>
              </a:extLst>
            </xdr:cNvPr>
            <xdr:cNvSpPr txBox="1"/>
          </xdr:nvSpPr>
          <xdr:spPr>
            <a:xfrm>
              <a:off x="4124325" y="9015412"/>
              <a:ext cx="211083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40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CO" sz="1100" kern="120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BD7DF412-D0D3-4CF8-98DA-111C9A717E54}"/>
                </a:ext>
              </a:extLst>
            </xdr:cNvPr>
            <xdr:cNvSpPr txBox="1"/>
          </xdr:nvSpPr>
          <xdr:spPr>
            <a:xfrm>
              <a:off x="4124325" y="9015412"/>
              <a:ext cx="211083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b="0" i="0" kern="1200">
                  <a:latin typeface="Cambria Math" panose="02040503050406030204" pitchFamily="18" charset="0"/>
                </a:rPr>
                <a:t>𝑟^2</a:t>
              </a:r>
              <a:endParaRPr lang="es-CO" sz="1100" kern="1200"/>
            </a:p>
          </xdr:txBody>
        </xdr:sp>
      </mc:Fallback>
    </mc:AlternateContent>
    <xdr:clientData/>
  </xdr:oneCellAnchor>
  <xdr:oneCellAnchor>
    <xdr:from>
      <xdr:col>13</xdr:col>
      <xdr:colOff>390525</xdr:colOff>
      <xdr:row>20</xdr:row>
      <xdr:rowOff>190500</xdr:rowOff>
    </xdr:from>
    <xdr:ext cx="811954" cy="229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D3BA57F3-816D-4968-8546-B09769ED621C}"/>
                </a:ext>
              </a:extLst>
            </xdr:cNvPr>
            <xdr:cNvSpPr txBox="1"/>
          </xdr:nvSpPr>
          <xdr:spPr>
            <a:xfrm>
              <a:off x="10429875" y="4533900"/>
              <a:ext cx="811954" cy="229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 kern="1200">
                        <a:latin typeface="Cambria Math" panose="02040503050406030204" pitchFamily="18" charset="0"/>
                      </a:rPr>
                      <m:t>𝑦</m:t>
                    </m:r>
                    <m:r>
                      <a:rPr lang="es-CO" sz="1400" b="0" i="1" kern="120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4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𝑏𝑜</m:t>
                        </m:r>
                      </m:e>
                      <m:sup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s-CO" sz="14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es-CO" sz="1100" kern="1200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D3BA57F3-816D-4968-8546-B09769ED621C}"/>
                </a:ext>
              </a:extLst>
            </xdr:cNvPr>
            <xdr:cNvSpPr txBox="1"/>
          </xdr:nvSpPr>
          <xdr:spPr>
            <a:xfrm>
              <a:off x="10429875" y="4533900"/>
              <a:ext cx="811954" cy="229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b="0" i="0" kern="1200">
                  <a:latin typeface="Cambria Math" panose="02040503050406030204" pitchFamily="18" charset="0"/>
                </a:rPr>
                <a:t>𝑦=〖𝑏𝑜〗^𝑏1𝑥</a:t>
              </a:r>
              <a:endParaRPr lang="es-CO" sz="1100" kern="1200"/>
            </a:p>
          </xdr:txBody>
        </xdr:sp>
      </mc:Fallback>
    </mc:AlternateContent>
    <xdr:clientData/>
  </xdr:oneCellAnchor>
  <xdr:twoCellAnchor>
    <xdr:from>
      <xdr:col>9</xdr:col>
      <xdr:colOff>142875</xdr:colOff>
      <xdr:row>2</xdr:row>
      <xdr:rowOff>14287</xdr:rowOff>
    </xdr:from>
    <xdr:to>
      <xdr:col>15</xdr:col>
      <xdr:colOff>9525</xdr:colOff>
      <xdr:row>14</xdr:row>
      <xdr:rowOff>14287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FAD971AE-C1C5-5400-B885-8B213C5C4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E4F8-B3A4-47E0-BFA3-501E4C4C8FD0}">
  <dimension ref="B1:Q45"/>
  <sheetViews>
    <sheetView showGridLines="0" showRowColHeaders="0" tabSelected="1" topLeftCell="A30" zoomScaleNormal="100" workbookViewId="0">
      <selection activeCell="P42" sqref="P42"/>
    </sheetView>
  </sheetViews>
  <sheetFormatPr baseColWidth="10" defaultRowHeight="18" customHeight="1" x14ac:dyDescent="0.25"/>
  <cols>
    <col min="1" max="9" width="11.42578125" style="3"/>
    <col min="10" max="10" width="13.42578125" style="3" bestFit="1" customWidth="1"/>
    <col min="11" max="11" width="15" style="3" customWidth="1"/>
    <col min="12" max="16384" width="11.42578125" style="3"/>
  </cols>
  <sheetData>
    <row r="1" spans="2:9" ht="18" customHeight="1" x14ac:dyDescent="0.25">
      <c r="B1" s="2" t="s">
        <v>14</v>
      </c>
    </row>
    <row r="3" spans="2:9" ht="18" customHeight="1" x14ac:dyDescent="0.25">
      <c r="D3" s="4" t="s">
        <v>0</v>
      </c>
      <c r="E3" s="4" t="s">
        <v>1</v>
      </c>
      <c r="F3" s="4" t="s">
        <v>2</v>
      </c>
      <c r="G3" s="4" t="s">
        <v>5</v>
      </c>
      <c r="H3" s="4" t="s">
        <v>3</v>
      </c>
      <c r="I3" s="4" t="s">
        <v>4</v>
      </c>
    </row>
    <row r="4" spans="2:9" ht="18" customHeight="1" x14ac:dyDescent="0.25">
      <c r="D4" s="5">
        <v>1</v>
      </c>
      <c r="E4" s="5">
        <v>45</v>
      </c>
      <c r="F4" s="5">
        <f>D4^2</f>
        <v>1</v>
      </c>
      <c r="G4" s="5">
        <f>D4*H4</f>
        <v>3.8066624897703196</v>
      </c>
      <c r="H4" s="5">
        <f>LN(E4)</f>
        <v>3.8066624897703196</v>
      </c>
      <c r="I4" s="5">
        <f>H4^2</f>
        <v>14.490679311024369</v>
      </c>
    </row>
    <row r="5" spans="2:9" ht="18" customHeight="1" x14ac:dyDescent="0.25">
      <c r="D5" s="5">
        <v>2</v>
      </c>
      <c r="E5" s="5">
        <v>60</v>
      </c>
      <c r="F5" s="5">
        <f t="shared" ref="F5:F13" si="0">D5^2</f>
        <v>4</v>
      </c>
      <c r="G5" s="5">
        <f t="shared" ref="G5:G13" si="1">D5*H5</f>
        <v>8.1886891244442008</v>
      </c>
      <c r="H5" s="5">
        <f t="shared" ref="H5:H13" si="2">LN(E5)</f>
        <v>4.0943445622221004</v>
      </c>
      <c r="I5" s="5">
        <f t="shared" ref="I5:I14" si="3">H5^2</f>
        <v>16.763657394197683</v>
      </c>
    </row>
    <row r="6" spans="2:9" ht="18" customHeight="1" x14ac:dyDescent="0.25">
      <c r="D6" s="5">
        <v>3</v>
      </c>
      <c r="E6" s="5">
        <v>80</v>
      </c>
      <c r="F6" s="5">
        <f t="shared" si="0"/>
        <v>9</v>
      </c>
      <c r="G6" s="5">
        <f t="shared" si="1"/>
        <v>13.146079904021644</v>
      </c>
      <c r="H6" s="5">
        <f t="shared" si="2"/>
        <v>4.3820266346738812</v>
      </c>
      <c r="I6" s="5">
        <f t="shared" si="3"/>
        <v>19.202157426991302</v>
      </c>
    </row>
    <row r="7" spans="2:9" ht="18" customHeight="1" x14ac:dyDescent="0.25">
      <c r="D7" s="5">
        <v>4</v>
      </c>
      <c r="E7" s="5">
        <v>110</v>
      </c>
      <c r="F7" s="5">
        <f t="shared" si="0"/>
        <v>16</v>
      </c>
      <c r="G7" s="5">
        <f t="shared" si="1"/>
        <v>18.801921463169666</v>
      </c>
      <c r="H7" s="5">
        <f t="shared" si="2"/>
        <v>4.7004803657924166</v>
      </c>
      <c r="I7" s="5">
        <f t="shared" si="3"/>
        <v>22.09451566920001</v>
      </c>
    </row>
    <row r="8" spans="2:9" ht="18" customHeight="1" x14ac:dyDescent="0.25">
      <c r="D8" s="5">
        <v>5</v>
      </c>
      <c r="E8" s="5">
        <v>150</v>
      </c>
      <c r="F8" s="5">
        <f t="shared" si="0"/>
        <v>25</v>
      </c>
      <c r="G8" s="5">
        <f t="shared" si="1"/>
        <v>25.053176470481276</v>
      </c>
      <c r="H8" s="5">
        <f t="shared" si="2"/>
        <v>5.0106352940962555</v>
      </c>
      <c r="I8" s="5">
        <f t="shared" si="3"/>
        <v>25.106466050443068</v>
      </c>
    </row>
    <row r="9" spans="2:9" ht="18" customHeight="1" x14ac:dyDescent="0.25">
      <c r="D9" s="5">
        <v>6</v>
      </c>
      <c r="E9" s="5">
        <v>200</v>
      </c>
      <c r="F9" s="5">
        <f t="shared" si="0"/>
        <v>36</v>
      </c>
      <c r="G9" s="5">
        <f t="shared" si="1"/>
        <v>31.789904199288216</v>
      </c>
      <c r="H9" s="5">
        <f t="shared" si="2"/>
        <v>5.2983173665480363</v>
      </c>
      <c r="I9" s="5">
        <f t="shared" si="3"/>
        <v>28.072166916664518</v>
      </c>
    </row>
    <row r="10" spans="2:9" ht="18" customHeight="1" x14ac:dyDescent="0.25">
      <c r="D10" s="5">
        <v>7</v>
      </c>
      <c r="E10" s="5">
        <v>260</v>
      </c>
      <c r="F10" s="5">
        <f t="shared" si="0"/>
        <v>49</v>
      </c>
      <c r="G10" s="5">
        <f t="shared" si="1"/>
        <v>38.924771417108694</v>
      </c>
      <c r="H10" s="5">
        <f t="shared" si="2"/>
        <v>5.5606816310155276</v>
      </c>
      <c r="I10" s="5">
        <f t="shared" si="3"/>
        <v>30.921180201513508</v>
      </c>
    </row>
    <row r="11" spans="2:9" ht="18" customHeight="1" x14ac:dyDescent="0.25">
      <c r="D11" s="5">
        <v>8</v>
      </c>
      <c r="E11" s="5">
        <v>350</v>
      </c>
      <c r="F11" s="5">
        <f t="shared" si="0"/>
        <v>64</v>
      </c>
      <c r="G11" s="5">
        <f t="shared" si="1"/>
        <v>46.863465235867672</v>
      </c>
      <c r="H11" s="5">
        <f t="shared" si="2"/>
        <v>5.857933154483459</v>
      </c>
      <c r="I11" s="5">
        <f t="shared" si="3"/>
        <v>34.315380842396529</v>
      </c>
    </row>
    <row r="12" spans="2:9" ht="18" customHeight="1" x14ac:dyDescent="0.25">
      <c r="D12" s="5">
        <v>9</v>
      </c>
      <c r="E12" s="19">
        <v>500</v>
      </c>
      <c r="F12" s="5">
        <f t="shared" si="0"/>
        <v>81</v>
      </c>
      <c r="G12" s="5">
        <f t="shared" si="1"/>
        <v>55.931472885799721</v>
      </c>
      <c r="H12" s="5">
        <f t="shared" si="2"/>
        <v>6.2146080984221914</v>
      </c>
      <c r="I12" s="5">
        <f t="shared" si="3"/>
        <v>38.621353816974683</v>
      </c>
    </row>
    <row r="13" spans="2:9" ht="18" customHeight="1" x14ac:dyDescent="0.25">
      <c r="D13" s="5">
        <v>10</v>
      </c>
      <c r="E13" s="5">
        <v>750</v>
      </c>
      <c r="F13" s="5">
        <f t="shared" si="0"/>
        <v>100</v>
      </c>
      <c r="G13" s="5">
        <f t="shared" si="1"/>
        <v>66.200732065303555</v>
      </c>
      <c r="H13" s="5">
        <f t="shared" si="2"/>
        <v>6.620073206530356</v>
      </c>
      <c r="I13" s="5">
        <f t="shared" si="3"/>
        <v>43.825369259821109</v>
      </c>
    </row>
    <row r="14" spans="2:9" ht="18" customHeight="1" x14ac:dyDescent="0.25">
      <c r="D14" s="21">
        <v>11</v>
      </c>
      <c r="E14" s="21">
        <f>N23</f>
        <v>929.75545758399744</v>
      </c>
      <c r="F14" s="21">
        <f>D14^2</f>
        <v>121</v>
      </c>
      <c r="G14" s="21">
        <f t="shared" ref="G14" si="4">D14*H14</f>
        <v>75.18413763009363</v>
      </c>
      <c r="H14" s="21">
        <f t="shared" ref="H14" si="5">LN(E14)</f>
        <v>6.8349216027357844</v>
      </c>
      <c r="I14" s="21">
        <f t="shared" si="3"/>
        <v>46.716153315544304</v>
      </c>
    </row>
    <row r="16" spans="2:9" ht="18" customHeight="1" x14ac:dyDescent="0.25">
      <c r="B16" s="2" t="s">
        <v>6</v>
      </c>
      <c r="C16" s="3" t="s">
        <v>7</v>
      </c>
      <c r="D16" s="2">
        <f>SUM(D4:D13)</f>
        <v>55</v>
      </c>
      <c r="E16" s="2">
        <f>SUM(E4:E13)</f>
        <v>2505</v>
      </c>
      <c r="F16" s="2">
        <f t="shared" ref="F16:I16" si="6">SUM(F4:F13)</f>
        <v>385</v>
      </c>
      <c r="G16" s="2">
        <f t="shared" si="6"/>
        <v>308.70687525525494</v>
      </c>
      <c r="H16" s="2">
        <f t="shared" si="6"/>
        <v>51.545762803554545</v>
      </c>
      <c r="I16" s="2">
        <f t="shared" si="6"/>
        <v>273.41292688922675</v>
      </c>
    </row>
    <row r="17" spans="2:17" ht="18" customHeight="1" x14ac:dyDescent="0.25">
      <c r="C17" s="3">
        <v>10</v>
      </c>
      <c r="D17" s="6" t="s">
        <v>9</v>
      </c>
      <c r="E17" s="6" t="s">
        <v>8</v>
      </c>
      <c r="F17" s="6" t="s">
        <v>10</v>
      </c>
      <c r="G17" s="6" t="s">
        <v>11</v>
      </c>
      <c r="H17" s="6" t="s">
        <v>12</v>
      </c>
      <c r="I17" s="6" t="s">
        <v>13</v>
      </c>
    </row>
    <row r="19" spans="2:17" ht="18" customHeight="1" x14ac:dyDescent="0.25">
      <c r="B19" s="7" t="s">
        <v>15</v>
      </c>
      <c r="C19" s="27" t="s">
        <v>18</v>
      </c>
      <c r="D19" s="27"/>
      <c r="E19" s="8"/>
      <c r="G19" s="7" t="s">
        <v>22</v>
      </c>
      <c r="H19" s="18"/>
      <c r="I19" s="18"/>
      <c r="J19" s="18"/>
      <c r="K19" s="8"/>
      <c r="M19" s="32" t="s">
        <v>32</v>
      </c>
      <c r="N19" s="33"/>
      <c r="O19" s="33"/>
      <c r="P19" s="33"/>
      <c r="Q19" s="34"/>
    </row>
    <row r="20" spans="2:17" ht="18" customHeight="1" x14ac:dyDescent="0.25">
      <c r="B20" s="9"/>
      <c r="E20" s="10"/>
      <c r="G20" s="11"/>
      <c r="K20" s="10"/>
      <c r="M20" s="24"/>
      <c r="N20" s="25"/>
      <c r="O20" s="25"/>
      <c r="P20" s="25"/>
      <c r="Q20" s="26"/>
    </row>
    <row r="21" spans="2:17" ht="18" customHeight="1" x14ac:dyDescent="0.25">
      <c r="B21" s="11"/>
      <c r="E21" s="10"/>
      <c r="G21" s="11"/>
      <c r="K21" s="10"/>
      <c r="M21" s="11"/>
      <c r="Q21" s="10"/>
    </row>
    <row r="22" spans="2:17" ht="18" customHeight="1" x14ac:dyDescent="0.25">
      <c r="B22" s="11"/>
      <c r="E22" s="10"/>
      <c r="G22" s="11" t="s">
        <v>23</v>
      </c>
      <c r="H22" s="3">
        <f>EXP(C36)</f>
        <v>32.272999697587863</v>
      </c>
      <c r="K22" s="10"/>
      <c r="M22" s="11"/>
      <c r="Q22" s="10"/>
    </row>
    <row r="23" spans="2:17" ht="18" customHeight="1" x14ac:dyDescent="0.25">
      <c r="B23" s="11" t="s">
        <v>16</v>
      </c>
      <c r="C23" s="3">
        <f>((C17*G16-D16*H16)/(C17*F16-D16*D16))</f>
        <v>0.30551733134187803</v>
      </c>
      <c r="E23" s="10"/>
      <c r="G23" s="11"/>
      <c r="K23" s="10"/>
      <c r="M23" s="11" t="s">
        <v>25</v>
      </c>
      <c r="N23" s="22">
        <f>H22*EXP(C23*D14)</f>
        <v>929.75545758399744</v>
      </c>
      <c r="Q23" s="10"/>
    </row>
    <row r="24" spans="2:17" ht="18" customHeight="1" x14ac:dyDescent="0.25">
      <c r="B24" s="12"/>
      <c r="C24" s="13"/>
      <c r="D24" s="13"/>
      <c r="E24" s="14"/>
      <c r="G24" s="28" t="s">
        <v>27</v>
      </c>
      <c r="H24" s="29"/>
      <c r="I24" s="29"/>
      <c r="K24" s="10"/>
      <c r="M24" s="12"/>
      <c r="N24" s="13"/>
      <c r="O24" s="13"/>
      <c r="P24" s="13"/>
      <c r="Q24" s="14"/>
    </row>
    <row r="25" spans="2:17" ht="18" customHeight="1" x14ac:dyDescent="0.25">
      <c r="G25" s="11"/>
      <c r="K25" s="10"/>
    </row>
    <row r="26" spans="2:17" ht="18" customHeight="1" x14ac:dyDescent="0.25">
      <c r="B26" s="7" t="s">
        <v>17</v>
      </c>
      <c r="C26" s="27" t="s">
        <v>20</v>
      </c>
      <c r="D26" s="27"/>
      <c r="E26" s="8"/>
      <c r="G26" s="30" t="s">
        <v>26</v>
      </c>
      <c r="H26" s="31"/>
      <c r="K26" s="10"/>
      <c r="M26" s="35" t="s">
        <v>33</v>
      </c>
      <c r="N26" s="36"/>
      <c r="O26" s="18"/>
      <c r="P26" s="18"/>
      <c r="Q26" s="8"/>
    </row>
    <row r="27" spans="2:17" ht="18" customHeight="1" x14ac:dyDescent="0.25">
      <c r="B27" s="11"/>
      <c r="C27" s="15"/>
      <c r="E27" s="10"/>
      <c r="G27" s="11" t="s">
        <v>25</v>
      </c>
      <c r="H27" s="20">
        <f>H22*EXP(C23*9)</f>
        <v>504.66101176842704</v>
      </c>
      <c r="K27" s="10"/>
      <c r="L27" s="1"/>
      <c r="M27" s="24" t="s">
        <v>34</v>
      </c>
      <c r="N27" s="25"/>
      <c r="O27" s="25"/>
      <c r="P27" s="25"/>
      <c r="Q27" s="26"/>
    </row>
    <row r="28" spans="2:17" ht="18" customHeight="1" x14ac:dyDescent="0.25">
      <c r="B28" s="16" t="s">
        <v>19</v>
      </c>
      <c r="C28" s="17" t="s">
        <v>19</v>
      </c>
      <c r="D28" s="3">
        <f>D16/C17</f>
        <v>5.5</v>
      </c>
      <c r="E28" s="10"/>
      <c r="G28" s="12"/>
      <c r="H28" s="13"/>
      <c r="I28" s="13"/>
      <c r="J28" s="13"/>
      <c r="K28" s="14"/>
      <c r="M28" s="24"/>
      <c r="N28" s="25"/>
      <c r="O28" s="25"/>
      <c r="P28" s="25"/>
      <c r="Q28" s="26"/>
    </row>
    <row r="29" spans="2:17" ht="18" customHeight="1" x14ac:dyDescent="0.25">
      <c r="B29" s="16"/>
      <c r="C29" s="17"/>
      <c r="E29" s="10"/>
      <c r="M29" s="24"/>
      <c r="N29" s="25"/>
      <c r="O29" s="25"/>
      <c r="P29" s="25"/>
      <c r="Q29" s="26"/>
    </row>
    <row r="30" spans="2:17" ht="9" customHeight="1" x14ac:dyDescent="0.25">
      <c r="B30" s="11"/>
      <c r="E30" s="10"/>
      <c r="M30" s="24"/>
      <c r="N30" s="25"/>
      <c r="O30" s="25"/>
      <c r="P30" s="25"/>
      <c r="Q30" s="26"/>
    </row>
    <row r="31" spans="2:17" ht="18" customHeight="1" x14ac:dyDescent="0.25">
      <c r="B31" s="16" t="s">
        <v>19</v>
      </c>
      <c r="C31" s="17" t="s">
        <v>19</v>
      </c>
      <c r="D31" s="3">
        <f>H16/C17</f>
        <v>5.1545762803554549</v>
      </c>
      <c r="E31" s="10"/>
      <c r="G31" s="7" t="s">
        <v>24</v>
      </c>
      <c r="H31" s="18" t="s">
        <v>30</v>
      </c>
      <c r="I31" s="18"/>
      <c r="J31" s="18"/>
      <c r="K31" s="8"/>
      <c r="M31" s="24"/>
      <c r="N31" s="25"/>
      <c r="O31" s="25"/>
      <c r="P31" s="25"/>
      <c r="Q31" s="26"/>
    </row>
    <row r="32" spans="2:17" ht="18" customHeight="1" x14ac:dyDescent="0.25">
      <c r="B32" s="11"/>
      <c r="E32" s="10"/>
      <c r="G32" s="11"/>
      <c r="K32" s="10"/>
      <c r="M32" s="24"/>
      <c r="N32" s="25"/>
      <c r="O32" s="25"/>
      <c r="P32" s="25"/>
      <c r="Q32" s="26"/>
    </row>
    <row r="33" spans="2:17" ht="18" customHeight="1" x14ac:dyDescent="0.25">
      <c r="B33" s="11"/>
      <c r="E33" s="10"/>
      <c r="G33" s="11"/>
      <c r="K33" s="10"/>
      <c r="M33" s="12"/>
      <c r="N33" s="13"/>
      <c r="O33" s="13"/>
      <c r="P33" s="13"/>
      <c r="Q33" s="14"/>
    </row>
    <row r="34" spans="2:17" ht="18" customHeight="1" x14ac:dyDescent="0.25">
      <c r="B34" s="11"/>
      <c r="E34" s="10"/>
      <c r="G34" s="11"/>
      <c r="K34" s="10"/>
    </row>
    <row r="35" spans="2:17" ht="18" customHeight="1" x14ac:dyDescent="0.25">
      <c r="B35" s="11"/>
      <c r="E35" s="10"/>
      <c r="G35" s="11"/>
      <c r="K35" s="10"/>
    </row>
    <row r="36" spans="2:17" ht="18" customHeight="1" x14ac:dyDescent="0.25">
      <c r="B36" s="11" t="s">
        <v>21</v>
      </c>
      <c r="C36" s="3">
        <f>D31-C23*D28</f>
        <v>3.4742309579751258</v>
      </c>
      <c r="E36" s="10"/>
      <c r="G36" s="11"/>
      <c r="K36" s="10"/>
    </row>
    <row r="37" spans="2:17" ht="18" customHeight="1" x14ac:dyDescent="0.25">
      <c r="B37" s="12"/>
      <c r="C37" s="13"/>
      <c r="D37" s="13"/>
      <c r="E37" s="14"/>
      <c r="G37" s="11" t="s">
        <v>29</v>
      </c>
      <c r="H37" s="3">
        <f>((C17*G16-D16*H16)/(SQRT((C17*F16-D16*D16))*SQRT(C17*I16-H16*H16)))</f>
        <v>0.99897948353691213</v>
      </c>
      <c r="K37" s="10"/>
    </row>
    <row r="38" spans="2:17" ht="18" customHeight="1" x14ac:dyDescent="0.25">
      <c r="G38" s="12"/>
      <c r="H38" s="13"/>
      <c r="I38" s="13"/>
      <c r="J38" s="13"/>
      <c r="K38" s="14"/>
    </row>
    <row r="40" spans="2:17" ht="18" customHeight="1" x14ac:dyDescent="0.25">
      <c r="G40" s="7" t="s">
        <v>31</v>
      </c>
      <c r="H40" s="18" t="s">
        <v>28</v>
      </c>
      <c r="I40" s="18"/>
      <c r="J40" s="18"/>
      <c r="K40" s="8"/>
    </row>
    <row r="41" spans="2:17" ht="18" customHeight="1" x14ac:dyDescent="0.25">
      <c r="G41" s="11"/>
      <c r="K41" s="10"/>
    </row>
    <row r="42" spans="2:17" ht="18" customHeight="1" x14ac:dyDescent="0.25">
      <c r="G42" s="16" t="s">
        <v>19</v>
      </c>
      <c r="H42" s="3">
        <f>H37^2</f>
        <v>0.99796000852767563</v>
      </c>
      <c r="I42" s="3">
        <f>H42*100</f>
        <v>99.796000852767563</v>
      </c>
      <c r="J42" s="3" t="s">
        <v>19</v>
      </c>
      <c r="K42" s="23">
        <v>0.99796001000000001</v>
      </c>
    </row>
    <row r="43" spans="2:17" ht="18" customHeight="1" x14ac:dyDescent="0.25">
      <c r="G43" s="11"/>
      <c r="K43" s="10"/>
    </row>
    <row r="44" spans="2:17" ht="18" customHeight="1" x14ac:dyDescent="0.25">
      <c r="G44" s="24" t="s">
        <v>35</v>
      </c>
      <c r="H44" s="25"/>
      <c r="I44" s="25"/>
      <c r="J44" s="25"/>
      <c r="K44" s="26"/>
    </row>
    <row r="45" spans="2:17" ht="18" customHeight="1" x14ac:dyDescent="0.25">
      <c r="G45" s="12"/>
      <c r="H45" s="13"/>
      <c r="I45" s="13"/>
      <c r="J45" s="13"/>
      <c r="K45" s="14"/>
    </row>
  </sheetData>
  <mergeCells count="8">
    <mergeCell ref="M27:Q32"/>
    <mergeCell ref="G44:K44"/>
    <mergeCell ref="C19:D19"/>
    <mergeCell ref="C26:D26"/>
    <mergeCell ref="G24:I24"/>
    <mergeCell ref="G26:H26"/>
    <mergeCell ref="M19:Q20"/>
    <mergeCell ref="M26:N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Jersson Fabian Buitrago Murcia</dc:creator>
  <cp:lastModifiedBy>Jersson Fabian Buitrago Murcia</cp:lastModifiedBy>
  <dcterms:created xsi:type="dcterms:W3CDTF">2024-11-08T13:20:58Z</dcterms:created>
  <dcterms:modified xsi:type="dcterms:W3CDTF">2024-11-08T19:34:00Z</dcterms:modified>
</cp:coreProperties>
</file>