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" l="1"/>
  <c r="G32" i="1" s="1"/>
  <c r="G30" i="1"/>
  <c r="G29" i="1"/>
  <c r="C32" i="1"/>
  <c r="D32" i="1" s="1"/>
  <c r="C31" i="1"/>
  <c r="D31" i="1" s="1"/>
  <c r="C30" i="1"/>
  <c r="D30" i="1" s="1"/>
  <c r="C29" i="1"/>
  <c r="D29" i="1" s="1"/>
  <c r="C28" i="1"/>
  <c r="D28" i="1" s="1"/>
  <c r="F28" i="1" s="1"/>
  <c r="C3" i="1"/>
  <c r="C2" i="1"/>
  <c r="E31" i="1" l="1"/>
  <c r="E30" i="1"/>
  <c r="E32" i="1"/>
  <c r="D4" i="1"/>
  <c r="D5" i="1"/>
  <c r="D3" i="1"/>
  <c r="D2" i="1"/>
  <c r="O8" i="1"/>
  <c r="M8" i="1"/>
  <c r="O9" i="1" l="1"/>
  <c r="C5" i="1"/>
  <c r="C4" i="1"/>
  <c r="J8" i="1" l="1"/>
  <c r="H8" i="1"/>
  <c r="C6" i="1"/>
  <c r="C9" i="1" s="1"/>
  <c r="C23" i="1" l="1"/>
  <c r="D23" i="1" s="1"/>
  <c r="C22" i="1"/>
  <c r="C20" i="1"/>
  <c r="D20" i="1" s="1"/>
  <c r="F20" i="1" s="1"/>
  <c r="C21" i="1"/>
  <c r="J9" i="1"/>
  <c r="C19" i="1"/>
  <c r="D19" i="1" s="1"/>
  <c r="F19" i="1" s="1"/>
  <c r="D7" i="1"/>
  <c r="C7" i="1"/>
  <c r="C8" i="1" s="1"/>
  <c r="C10" i="1" s="1"/>
  <c r="C12" i="1" s="1"/>
  <c r="D6" i="1"/>
  <c r="D9" i="1" s="1"/>
  <c r="G20" i="1" l="1"/>
  <c r="E23" i="1"/>
  <c r="F23" i="1" s="1"/>
  <c r="D22" i="1"/>
  <c r="D21" i="1"/>
  <c r="D8" i="1"/>
  <c r="D10" i="1" s="1"/>
  <c r="E21" i="1" l="1"/>
  <c r="F21" i="1" s="1"/>
  <c r="G21" i="1" s="1"/>
  <c r="E22" i="1"/>
  <c r="F22" i="1" s="1"/>
  <c r="G22" i="1" l="1"/>
  <c r="G23" i="1" s="1"/>
</calcChain>
</file>

<file path=xl/comments1.xml><?xml version="1.0" encoding="utf-8"?>
<comments xmlns="http://schemas.openxmlformats.org/spreadsheetml/2006/main">
  <authors>
    <author>LENOVO</author>
  </authors>
  <commentList>
    <comment ref="J3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Crédito a celulares
1 Línea + internet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Crédito a celulares
1 Línea + internet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Plumines
Impresión de manuales
Impresión de reconocimientos
Trámites escolares como recibos de pago, listas de asistencia</t>
        </r>
      </text>
    </comment>
    <comment ref="O5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Plumines
Impresión de manuales
Impresión de reconocimientos
Trámites escolares como recibos de pago, listas de asistencia</t>
        </r>
      </text>
    </comment>
  </commentList>
</comments>
</file>

<file path=xl/sharedStrings.xml><?xml version="1.0" encoding="utf-8"?>
<sst xmlns="http://schemas.openxmlformats.org/spreadsheetml/2006/main" count="77" uniqueCount="49">
  <si>
    <t xml:space="preserve">Siemens </t>
  </si>
  <si>
    <t>AB</t>
  </si>
  <si>
    <t>Mantenimiento</t>
  </si>
  <si>
    <t>Variadores</t>
  </si>
  <si>
    <t>Mín.</t>
  </si>
  <si>
    <t>Máx.</t>
  </si>
  <si>
    <t>Total</t>
  </si>
  <si>
    <t>Gastos fijos</t>
  </si>
  <si>
    <t>Renta</t>
  </si>
  <si>
    <t>Limpieza</t>
  </si>
  <si>
    <t>Precio</t>
  </si>
  <si>
    <t>Préstamo</t>
  </si>
  <si>
    <t>Costos</t>
  </si>
  <si>
    <t>Telefono</t>
  </si>
  <si>
    <t>Luz, agua</t>
  </si>
  <si>
    <t>Papelería</t>
  </si>
  <si>
    <t>Total gastos y costos</t>
  </si>
  <si>
    <t>Utilidad</t>
  </si>
  <si>
    <t>Sueldos</t>
  </si>
  <si>
    <t>Gastos y costos</t>
  </si>
  <si>
    <t>Marketing</t>
  </si>
  <si>
    <t>% descuentos</t>
  </si>
  <si>
    <t>Utilidad con descuentos</t>
  </si>
  <si>
    <t>HACER SEGUNDO PASO DE LA PROYECCIÓN, que son las ventas mensuales, los ingresos por mes, los cursos impartidos y lo necesario de material, 15, 22 y 29 de mayo para atender al público y que nos conozcan, primer curso inicia el 5 de Junio, capacitar por 3 meses a Luis e Israel, comenzar campaña de marketing de los 4 cursos en Agosto para que ellos den cursos solos en Septiembre</t>
  </si>
  <si>
    <t>Ingresos</t>
  </si>
  <si>
    <t>Egresos</t>
  </si>
  <si>
    <t>Utilidad mín.</t>
  </si>
  <si>
    <t>Mínimo</t>
  </si>
  <si>
    <t>Máximo</t>
  </si>
  <si>
    <t>Meta</t>
  </si>
  <si>
    <t>Status</t>
  </si>
  <si>
    <t>Item</t>
  </si>
  <si>
    <t>Satisfactorio</t>
  </si>
  <si>
    <t>VDF</t>
  </si>
  <si>
    <t>Planeación</t>
  </si>
  <si>
    <t>Tendencia</t>
  </si>
  <si>
    <t>M</t>
  </si>
  <si>
    <t>MTTO</t>
  </si>
  <si>
    <t>12/06 - 10/07</t>
  </si>
  <si>
    <t>17/07 - 14/08</t>
  </si>
  <si>
    <t>21/08 - 18/09</t>
  </si>
  <si>
    <t>25/09 - 23/10</t>
  </si>
  <si>
    <t>Comisiones</t>
  </si>
  <si>
    <t>Utilidad neta</t>
  </si>
  <si>
    <t>30/10 - 27/11</t>
  </si>
  <si>
    <t>PLANEACIÓN</t>
  </si>
  <si>
    <t>REAL</t>
  </si>
  <si>
    <t>Plan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</si>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</sst>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44" fontId="0" fillId="0" borderId="0" xfId="1" applyFont="1"/>
    <xf numFmtId="44" fontId="0" fillId="0" borderId="0" xfId="0" applyNumberFormat="1"/>
    <xf numFmtId="44" fontId="0" fillId="0" borderId="1" xfId="0" applyNumberFormat="1" applyBorder="1"/>
    <xf numFmtId="0" fontId="0" fillId="0" borderId="1" xfId="0" applyBorder="1"/>
    <xf numFmtId="0" fontId="5" fillId="2" borderId="2" xfId="0" applyFont="1" applyFill="1" applyBorder="1"/>
    <xf numFmtId="44" fontId="5" fillId="2" borderId="2" xfId="1" applyFont="1" applyFill="1" applyBorder="1"/>
    <xf numFmtId="44" fontId="5" fillId="2" borderId="2" xfId="0" applyNumberFormat="1" applyFont="1" applyFill="1" applyBorder="1"/>
    <xf numFmtId="0" fontId="0" fillId="3" borderId="2" xfId="0" applyFill="1" applyBorder="1"/>
    <xf numFmtId="44" fontId="0" fillId="3" borderId="2" xfId="1" applyFont="1" applyFill="1" applyBorder="1"/>
    <xf numFmtId="44" fontId="0" fillId="3" borderId="2" xfId="0" applyNumberFormat="1" applyFill="1" applyBorder="1"/>
    <xf numFmtId="0" fontId="0" fillId="4" borderId="0" xfId="0" applyFill="1"/>
    <xf numFmtId="44" fontId="0" fillId="4" borderId="0" xfId="1" applyFont="1" applyFill="1"/>
    <xf numFmtId="44" fontId="0" fillId="4" borderId="1" xfId="0" applyNumberFormat="1" applyFill="1" applyBorder="1"/>
    <xf numFmtId="0" fontId="5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/>
    <xf numFmtId="44" fontId="0" fillId="0" borderId="0" xfId="0" applyNumberFormat="1" applyFill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Fill="1" applyBorder="1"/>
    <xf numFmtId="0" fontId="0" fillId="0" borderId="4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J7" sqref="J7"/>
    </sheetView>
  </sheetViews>
  <sheetFormatPr baseColWidth="10" defaultRowHeight="15" x14ac:dyDescent="0.25"/>
  <cols>
    <col min="1" max="1" width="14.85546875" bestFit="1" customWidth="1"/>
    <col min="4" max="4" width="12.28515625" bestFit="1" customWidth="1"/>
    <col min="5" max="5" width="12.7109375" bestFit="1" customWidth="1"/>
    <col min="6" max="6" width="12.42578125" bestFit="1" customWidth="1"/>
  </cols>
  <sheetData>
    <row r="1" spans="1:15" x14ac:dyDescent="0.25">
      <c r="C1" s="11" t="s">
        <v>4</v>
      </c>
      <c r="D1" t="s">
        <v>5</v>
      </c>
      <c r="G1" s="14" t="s">
        <v>27</v>
      </c>
      <c r="H1" s="14"/>
      <c r="I1" s="14"/>
      <c r="J1" s="14"/>
      <c r="L1" s="15" t="s">
        <v>28</v>
      </c>
      <c r="M1" s="15"/>
      <c r="N1" s="15"/>
      <c r="O1" s="15"/>
    </row>
    <row r="2" spans="1:15" x14ac:dyDescent="0.25">
      <c r="A2" t="s">
        <v>0</v>
      </c>
      <c r="B2" s="1">
        <v>2000</v>
      </c>
      <c r="C2" s="12">
        <f>B2*12</f>
        <v>24000</v>
      </c>
      <c r="D2" s="1">
        <f>B2*4</f>
        <v>8000</v>
      </c>
      <c r="G2" s="5" t="s">
        <v>7</v>
      </c>
      <c r="H2" s="5" t="s">
        <v>10</v>
      </c>
      <c r="I2" s="5" t="s">
        <v>12</v>
      </c>
      <c r="J2" s="5"/>
      <c r="L2" s="8" t="s">
        <v>7</v>
      </c>
      <c r="M2" s="8" t="s">
        <v>10</v>
      </c>
      <c r="N2" s="8" t="s">
        <v>12</v>
      </c>
      <c r="O2" s="8"/>
    </row>
    <row r="3" spans="1:15" x14ac:dyDescent="0.25">
      <c r="A3" t="s">
        <v>1</v>
      </c>
      <c r="B3" s="1">
        <v>2000</v>
      </c>
      <c r="C3" s="12">
        <f>B3*12</f>
        <v>24000</v>
      </c>
      <c r="D3" s="1">
        <f>B3*4</f>
        <v>8000</v>
      </c>
      <c r="G3" s="5" t="s">
        <v>8</v>
      </c>
      <c r="H3" s="6">
        <v>4700</v>
      </c>
      <c r="I3" s="5" t="s">
        <v>13</v>
      </c>
      <c r="J3" s="6">
        <v>400</v>
      </c>
      <c r="L3" s="8" t="s">
        <v>8</v>
      </c>
      <c r="M3" s="9">
        <v>7000</v>
      </c>
      <c r="N3" s="8" t="s">
        <v>13</v>
      </c>
      <c r="O3" s="9">
        <v>1000</v>
      </c>
    </row>
    <row r="4" spans="1:15" x14ac:dyDescent="0.25">
      <c r="A4" t="s">
        <v>3</v>
      </c>
      <c r="B4" s="1">
        <v>2500</v>
      </c>
      <c r="C4" s="12">
        <f>B4*0</f>
        <v>0</v>
      </c>
      <c r="D4" s="1">
        <f>B4*4</f>
        <v>10000</v>
      </c>
      <c r="G4" s="5" t="s">
        <v>9</v>
      </c>
      <c r="H4" s="6">
        <v>200</v>
      </c>
      <c r="I4" s="5" t="s">
        <v>14</v>
      </c>
      <c r="J4" s="6">
        <v>0</v>
      </c>
      <c r="L4" s="8" t="s">
        <v>9</v>
      </c>
      <c r="M4" s="9">
        <v>500</v>
      </c>
      <c r="N4" s="8" t="s">
        <v>14</v>
      </c>
      <c r="O4" s="9">
        <v>1000</v>
      </c>
    </row>
    <row r="5" spans="1:15" x14ac:dyDescent="0.25">
      <c r="A5" t="s">
        <v>2</v>
      </c>
      <c r="B5" s="1">
        <v>2700</v>
      </c>
      <c r="C5" s="12">
        <f>B5*0</f>
        <v>0</v>
      </c>
      <c r="D5" s="1">
        <f>B5*4</f>
        <v>10800</v>
      </c>
      <c r="G5" s="5" t="s">
        <v>11</v>
      </c>
      <c r="H5" s="6">
        <v>2000</v>
      </c>
      <c r="I5" s="5" t="s">
        <v>15</v>
      </c>
      <c r="J5" s="6">
        <v>500</v>
      </c>
      <c r="L5" s="8" t="s">
        <v>11</v>
      </c>
      <c r="M5" s="9">
        <v>2000</v>
      </c>
      <c r="N5" s="8" t="s">
        <v>15</v>
      </c>
      <c r="O5" s="9">
        <v>500</v>
      </c>
    </row>
    <row r="6" spans="1:15" ht="15.75" thickBot="1" x14ac:dyDescent="0.3">
      <c r="B6" s="4" t="s">
        <v>6</v>
      </c>
      <c r="C6" s="13">
        <f>SUM(C2:C5)</f>
        <v>48000</v>
      </c>
      <c r="D6" s="3">
        <f>SUM(D2:D5)</f>
        <v>36800</v>
      </c>
      <c r="G6" s="5"/>
      <c r="H6" s="6"/>
      <c r="I6" s="5" t="s">
        <v>18</v>
      </c>
      <c r="J6" s="6">
        <v>14000</v>
      </c>
      <c r="L6" s="8"/>
      <c r="M6" s="9"/>
      <c r="N6" s="8" t="s">
        <v>18</v>
      </c>
      <c r="O6" s="9">
        <v>8000</v>
      </c>
    </row>
    <row r="7" spans="1:15" ht="15.75" thickTop="1" x14ac:dyDescent="0.25">
      <c r="A7" s="17" t="s">
        <v>19</v>
      </c>
      <c r="B7" s="17"/>
      <c r="C7" s="12">
        <f>SUM(H8,J8)</f>
        <v>27800</v>
      </c>
      <c r="D7" s="1">
        <f>SUM(H8,J8)</f>
        <v>27800</v>
      </c>
      <c r="G7" s="5"/>
      <c r="H7" s="6"/>
      <c r="I7" s="5" t="s">
        <v>20</v>
      </c>
      <c r="J7" s="6">
        <v>6000</v>
      </c>
      <c r="L7" s="8"/>
      <c r="M7" s="9"/>
      <c r="N7" s="8" t="s">
        <v>20</v>
      </c>
      <c r="O7" s="9">
        <v>2000</v>
      </c>
    </row>
    <row r="8" spans="1:15" x14ac:dyDescent="0.25">
      <c r="A8" s="17" t="s">
        <v>17</v>
      </c>
      <c r="B8" s="17"/>
      <c r="C8" s="12">
        <f>C6-C7</f>
        <v>20200</v>
      </c>
      <c r="D8" s="1">
        <f>D6-D7</f>
        <v>9000</v>
      </c>
      <c r="G8" s="5" t="s">
        <v>6</v>
      </c>
      <c r="H8" s="7">
        <f>SUM(H3:H7)</f>
        <v>6900</v>
      </c>
      <c r="I8" s="5" t="s">
        <v>6</v>
      </c>
      <c r="J8" s="6">
        <f>SUM(J3:J7)</f>
        <v>20900</v>
      </c>
      <c r="L8" s="8" t="s">
        <v>6</v>
      </c>
      <c r="M8" s="10">
        <f>SUM(M3:M7)</f>
        <v>9500</v>
      </c>
      <c r="N8" s="8" t="s">
        <v>6</v>
      </c>
      <c r="O8" s="9">
        <f>SUM(O3:O7)</f>
        <v>12500</v>
      </c>
    </row>
    <row r="9" spans="1:15" x14ac:dyDescent="0.25">
      <c r="A9" s="17" t="s">
        <v>21</v>
      </c>
      <c r="B9" s="17"/>
      <c r="C9" s="12">
        <f>C6*0.15</f>
        <v>7200</v>
      </c>
      <c r="D9" s="1">
        <f>D6*0.15</f>
        <v>5520</v>
      </c>
      <c r="G9" s="5"/>
      <c r="H9" s="14" t="s">
        <v>16</v>
      </c>
      <c r="I9" s="14"/>
      <c r="J9" s="7">
        <f>SUM(H8,J8)</f>
        <v>27800</v>
      </c>
      <c r="L9" s="8"/>
      <c r="M9" s="15" t="s">
        <v>16</v>
      </c>
      <c r="N9" s="15"/>
      <c r="O9" s="10">
        <f>SUM(M8,O8)</f>
        <v>22000</v>
      </c>
    </row>
    <row r="10" spans="1:15" x14ac:dyDescent="0.25">
      <c r="A10" s="17" t="s">
        <v>22</v>
      </c>
      <c r="B10" s="17"/>
      <c r="C10" s="12">
        <f>C8-C9</f>
        <v>13000</v>
      </c>
      <c r="D10" s="1">
        <f>D8-D9</f>
        <v>3480</v>
      </c>
    </row>
    <row r="11" spans="1:15" x14ac:dyDescent="0.25">
      <c r="C11" s="1">
        <v>15000</v>
      </c>
      <c r="D11" s="1"/>
    </row>
    <row r="12" spans="1:15" x14ac:dyDescent="0.25">
      <c r="A12" s="17"/>
      <c r="B12" s="17"/>
      <c r="C12" s="1">
        <f>C10-C11</f>
        <v>-2000</v>
      </c>
      <c r="D12" s="1"/>
    </row>
    <row r="13" spans="1:15" ht="23.25" customHeight="1" x14ac:dyDescent="0.25">
      <c r="A13" s="16" t="s">
        <v>23</v>
      </c>
      <c r="B13" s="16"/>
      <c r="C13" s="16"/>
      <c r="D13" s="16"/>
      <c r="E13" s="16"/>
      <c r="F13" s="16"/>
      <c r="G13" s="16"/>
      <c r="H13" s="16"/>
      <c r="I13" s="16"/>
    </row>
    <row r="14" spans="1:15" ht="23.2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15" ht="23.25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7" spans="1:16" x14ac:dyDescent="0.25">
      <c r="A17" s="24" t="s">
        <v>45</v>
      </c>
      <c r="B17" s="21"/>
      <c r="C17" s="21"/>
      <c r="D17" s="21"/>
      <c r="E17" s="21"/>
      <c r="F17" s="21"/>
      <c r="G17" s="21"/>
      <c r="N17" s="2"/>
      <c r="O17" s="2"/>
      <c r="P17" s="2"/>
    </row>
    <row r="18" spans="1:16" x14ac:dyDescent="0.25">
      <c r="A18" s="20"/>
      <c r="B18" s="20" t="s">
        <v>24</v>
      </c>
      <c r="C18" s="20" t="s">
        <v>25</v>
      </c>
      <c r="D18" s="20" t="s">
        <v>26</v>
      </c>
      <c r="E18" s="20" t="s">
        <v>42</v>
      </c>
      <c r="F18" s="20" t="s">
        <v>43</v>
      </c>
      <c r="G18" s="23" t="s">
        <v>47</v>
      </c>
      <c r="K18" t="s">
        <v>31</v>
      </c>
      <c r="L18" t="s">
        <v>30</v>
      </c>
      <c r="M18" t="s">
        <v>27</v>
      </c>
      <c r="N18" t="s">
        <v>32</v>
      </c>
      <c r="O18" t="s">
        <v>29</v>
      </c>
      <c r="P18" t="s">
        <v>35</v>
      </c>
    </row>
    <row r="19" spans="1:16" x14ac:dyDescent="0.25">
      <c r="A19" s="20" t="s">
        <v>38</v>
      </c>
      <c r="B19" s="7">
        <v>28000</v>
      </c>
      <c r="C19" s="7">
        <f>SUM(H8,J8)</f>
        <v>27800</v>
      </c>
      <c r="D19" s="7">
        <f>B19-C19</f>
        <v>200</v>
      </c>
      <c r="E19" s="7">
        <v>0</v>
      </c>
      <c r="F19" s="7">
        <f>D19-E19</f>
        <v>200</v>
      </c>
      <c r="G19" s="7"/>
      <c r="H19" s="19"/>
      <c r="I19" s="19"/>
      <c r="K19" t="s">
        <v>24</v>
      </c>
      <c r="L19" s="1">
        <v>0</v>
      </c>
      <c r="M19" s="1">
        <v>27000</v>
      </c>
      <c r="N19" s="1">
        <v>36000</v>
      </c>
      <c r="O19" s="1">
        <v>45000</v>
      </c>
      <c r="P19" s="1" t="s">
        <v>36</v>
      </c>
    </row>
    <row r="20" spans="1:16" x14ac:dyDescent="0.25">
      <c r="A20" s="20" t="s">
        <v>39</v>
      </c>
      <c r="B20" s="7">
        <v>36000</v>
      </c>
      <c r="C20" s="7">
        <f>SUM(H8,J8)</f>
        <v>27800</v>
      </c>
      <c r="D20" s="7">
        <f>B20-C20</f>
        <v>8200</v>
      </c>
      <c r="E20" s="7">
        <v>0</v>
      </c>
      <c r="F20" s="7">
        <f t="shared" ref="F20:F23" si="0">D20-E20</f>
        <v>8200</v>
      </c>
      <c r="G20" s="7">
        <f>F19+F20</f>
        <v>8400</v>
      </c>
      <c r="H20" s="19"/>
      <c r="I20" s="19"/>
      <c r="K20" t="s">
        <v>33</v>
      </c>
      <c r="L20" t="s">
        <v>34</v>
      </c>
      <c r="M20" s="18">
        <v>44246</v>
      </c>
      <c r="N20" s="18">
        <v>44211</v>
      </c>
      <c r="O20" s="18">
        <v>44534</v>
      </c>
    </row>
    <row r="21" spans="1:16" x14ac:dyDescent="0.25">
      <c r="A21" s="20" t="s">
        <v>40</v>
      </c>
      <c r="B21" s="7">
        <v>40000</v>
      </c>
      <c r="C21" s="7">
        <f>SUM(H8,J8)</f>
        <v>27800</v>
      </c>
      <c r="D21" s="7">
        <f>B21-C21</f>
        <v>12200</v>
      </c>
      <c r="E21" s="7">
        <f>D21*0.1</f>
        <v>1220</v>
      </c>
      <c r="F21" s="7">
        <f t="shared" si="0"/>
        <v>10980</v>
      </c>
      <c r="G21" s="7">
        <f>G20+F21</f>
        <v>19380</v>
      </c>
      <c r="H21" s="19"/>
      <c r="I21" s="19"/>
      <c r="K21" t="s">
        <v>37</v>
      </c>
    </row>
    <row r="22" spans="1:16" x14ac:dyDescent="0.25">
      <c r="A22" s="20" t="s">
        <v>41</v>
      </c>
      <c r="B22" s="7">
        <v>45000</v>
      </c>
      <c r="C22" s="7">
        <f>SUM(H8,J8)</f>
        <v>27800</v>
      </c>
      <c r="D22" s="7">
        <f>B22-C22</f>
        <v>17200</v>
      </c>
      <c r="E22" s="7">
        <f>D22*0.1</f>
        <v>1720</v>
      </c>
      <c r="F22" s="7">
        <f t="shared" si="0"/>
        <v>15480</v>
      </c>
      <c r="G22" s="7">
        <f>G21+F22</f>
        <v>34860</v>
      </c>
      <c r="H22" s="19"/>
      <c r="I22" s="19"/>
    </row>
    <row r="23" spans="1:16" x14ac:dyDescent="0.25">
      <c r="A23" s="20" t="s">
        <v>44</v>
      </c>
      <c r="B23" s="7">
        <v>45000</v>
      </c>
      <c r="C23" s="7">
        <f>SUM(H8,J8)</f>
        <v>27800</v>
      </c>
      <c r="D23" s="7">
        <f>B23-C23</f>
        <v>17200</v>
      </c>
      <c r="E23" s="7">
        <f>D23*0.1</f>
        <v>1720</v>
      </c>
      <c r="F23" s="7">
        <f t="shared" si="0"/>
        <v>15480</v>
      </c>
      <c r="G23" s="7">
        <f>G22+F23</f>
        <v>50340</v>
      </c>
      <c r="K23" s="22"/>
      <c r="L23" s="22"/>
      <c r="M23" s="22"/>
      <c r="N23" s="22"/>
      <c r="O23" s="22"/>
      <c r="P23" s="22"/>
    </row>
    <row r="24" spans="1:16" x14ac:dyDescent="0.25">
      <c r="K24" s="22"/>
      <c r="L24" s="22"/>
      <c r="M24" s="22"/>
      <c r="N24" s="22"/>
      <c r="O24" s="22"/>
      <c r="P24" s="22"/>
    </row>
    <row r="26" spans="1:16" x14ac:dyDescent="0.25">
      <c r="A26" s="24" t="s">
        <v>46</v>
      </c>
      <c r="B26" s="21"/>
      <c r="C26" s="21"/>
      <c r="D26" s="21"/>
      <c r="E26" s="21"/>
      <c r="F26" s="21"/>
      <c r="G26" s="21"/>
    </row>
    <row r="27" spans="1:16" x14ac:dyDescent="0.25">
      <c r="A27" s="20"/>
      <c r="B27" s="20" t="s">
        <v>24</v>
      </c>
      <c r="C27" s="20" t="s">
        <v>25</v>
      </c>
      <c r="D27" s="20" t="s">
        <v>26</v>
      </c>
      <c r="E27" s="20" t="s">
        <v>42</v>
      </c>
      <c r="F27" s="20" t="s">
        <v>43</v>
      </c>
      <c r="G27" s="23" t="s">
        <v>48</v>
      </c>
    </row>
    <row r="28" spans="1:16" x14ac:dyDescent="0.25">
      <c r="A28" s="20" t="s">
        <v>38</v>
      </c>
      <c r="B28" s="7"/>
      <c r="C28" s="7">
        <f>SUM(H19,J19)</f>
        <v>0</v>
      </c>
      <c r="D28" s="7">
        <f>B28-C28</f>
        <v>0</v>
      </c>
      <c r="E28" s="7">
        <v>0</v>
      </c>
      <c r="F28" s="7">
        <f>D28-E28</f>
        <v>0</v>
      </c>
      <c r="G28" s="7"/>
    </row>
    <row r="29" spans="1:16" x14ac:dyDescent="0.25">
      <c r="A29" s="20" t="s">
        <v>39</v>
      </c>
      <c r="B29" s="7">
        <v>0</v>
      </c>
      <c r="C29" s="7">
        <f>SUM(H19,J19)</f>
        <v>0</v>
      </c>
      <c r="D29" s="7">
        <f>B29-C29</f>
        <v>0</v>
      </c>
      <c r="E29" s="7">
        <v>0</v>
      </c>
      <c r="F29" s="6"/>
      <c r="G29" s="7">
        <f>F28+F29</f>
        <v>0</v>
      </c>
    </row>
    <row r="30" spans="1:16" x14ac:dyDescent="0.25">
      <c r="A30" s="20" t="s">
        <v>40</v>
      </c>
      <c r="B30" s="7"/>
      <c r="C30" s="7">
        <f>SUM(H19,J19)</f>
        <v>0</v>
      </c>
      <c r="D30" s="7">
        <f>B30-C30</f>
        <v>0</v>
      </c>
      <c r="E30" s="7">
        <f>D30*0.1</f>
        <v>0</v>
      </c>
      <c r="F30" s="6"/>
      <c r="G30" s="7">
        <f>G29+F30</f>
        <v>0</v>
      </c>
    </row>
    <row r="31" spans="1:16" x14ac:dyDescent="0.25">
      <c r="A31" s="20" t="s">
        <v>41</v>
      </c>
      <c r="B31" s="7"/>
      <c r="C31" s="7">
        <f>SUM(H19,J19)</f>
        <v>0</v>
      </c>
      <c r="D31" s="7">
        <f>B31-C31</f>
        <v>0</v>
      </c>
      <c r="E31" s="7">
        <f>D31*0.1</f>
        <v>0</v>
      </c>
      <c r="F31" s="6"/>
      <c r="G31" s="7">
        <f>G30+F31</f>
        <v>0</v>
      </c>
    </row>
    <row r="32" spans="1:16" x14ac:dyDescent="0.25">
      <c r="A32" s="20" t="s">
        <v>44</v>
      </c>
      <c r="B32" s="7"/>
      <c r="C32" s="7">
        <f>SUM(H19,J19)</f>
        <v>0</v>
      </c>
      <c r="D32" s="7">
        <f>B32-C32</f>
        <v>0</v>
      </c>
      <c r="E32" s="7">
        <f>D32*0.1</f>
        <v>0</v>
      </c>
      <c r="F32" s="6"/>
      <c r="G32" s="7">
        <f>G31+F32</f>
        <v>0</v>
      </c>
    </row>
  </sheetData>
  <mergeCells count="12">
    <mergeCell ref="A26:G26"/>
    <mergeCell ref="A17:G17"/>
    <mergeCell ref="G1:J1"/>
    <mergeCell ref="L1:O1"/>
    <mergeCell ref="A13:I15"/>
    <mergeCell ref="H9:I9"/>
    <mergeCell ref="A7:B7"/>
    <mergeCell ref="A12:B12"/>
    <mergeCell ref="A8:B8"/>
    <mergeCell ref="A9:B9"/>
    <mergeCell ref="A10:B10"/>
    <mergeCell ref="M9:N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2021-04-26T18:03:57Z</dcterms:created>
  <dcterms:modified xsi:type="dcterms:W3CDTF">2021-05-25T20:33:47Z</dcterms:modified>
</cp:coreProperties>
</file>