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outsource\TmalLBF\Archive\"/>
    </mc:Choice>
  </mc:AlternateContent>
  <bookViews>
    <workbookView xWindow="1455" yWindow="6255" windowWidth="21135" windowHeight="10005"/>
  </bookViews>
  <sheets>
    <sheet name="1017" sheetId="1" r:id="rId1"/>
  </sheets>
  <calcPr calcId="15251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H2" i="1"/>
  <c r="A3" i="1"/>
  <c r="AH3" i="1"/>
  <c r="A4" i="1"/>
  <c r="AH4" i="1"/>
  <c r="A5" i="1"/>
  <c r="AH5" i="1"/>
  <c r="A6" i="1"/>
  <c r="AH6" i="1"/>
  <c r="A7" i="1"/>
  <c r="AH7" i="1"/>
  <c r="A8" i="1"/>
  <c r="AH8" i="1"/>
  <c r="A9" i="1"/>
  <c r="AH9" i="1"/>
  <c r="A10" i="1"/>
  <c r="AH10" i="1"/>
  <c r="A11" i="1"/>
  <c r="AH11" i="1"/>
  <c r="A12" i="1"/>
  <c r="AH12" i="1"/>
  <c r="A13" i="1"/>
  <c r="AH13" i="1"/>
  <c r="A14" i="1"/>
  <c r="AH14" i="1"/>
  <c r="A15" i="1"/>
  <c r="AH15" i="1"/>
  <c r="A16" i="1"/>
  <c r="AH16" i="1"/>
  <c r="A17" i="1"/>
  <c r="AH17" i="1"/>
  <c r="A18" i="1"/>
  <c r="AH18" i="1"/>
  <c r="A19" i="1"/>
  <c r="AH19" i="1"/>
  <c r="A20" i="1"/>
  <c r="AH20" i="1"/>
</calcChain>
</file>

<file path=xl/sharedStrings.xml><?xml version="1.0" encoding="utf-8"?>
<sst xmlns="http://schemas.openxmlformats.org/spreadsheetml/2006/main" count="337" uniqueCount="153">
  <si>
    <t>订单编号</t>
  </si>
  <si>
    <t>买家会员名</t>
  </si>
  <si>
    <t>买家支付宝账号</t>
  </si>
  <si>
    <t>买家应付货款</t>
  </si>
  <si>
    <t>买家应付邮费</t>
  </si>
  <si>
    <t>买家支付积分</t>
  </si>
  <si>
    <t>总金额</t>
  </si>
  <si>
    <t>返点积分</t>
  </si>
  <si>
    <t>买家实际支付金额</t>
  </si>
  <si>
    <t>买家实际支付积分</t>
  </si>
  <si>
    <t>订单状态</t>
  </si>
  <si>
    <t>买家留言</t>
  </si>
  <si>
    <t>收货人姓名</t>
  </si>
  <si>
    <t xml:space="preserve">收货地址 </t>
  </si>
  <si>
    <t>运送方式</t>
  </si>
  <si>
    <t xml:space="preserve">联系电话 </t>
  </si>
  <si>
    <t>联系手机</t>
  </si>
  <si>
    <t>订单创建时间</t>
  </si>
  <si>
    <t xml:space="preserve">订单付款时间 </t>
  </si>
  <si>
    <t xml:space="preserve">宝贝标题 </t>
  </si>
  <si>
    <t xml:space="preserve">宝贝种类 </t>
  </si>
  <si>
    <t xml:space="preserve">物流单号 </t>
  </si>
  <si>
    <t>物流公司</t>
  </si>
  <si>
    <t>订单备注</t>
  </si>
  <si>
    <t>宝贝总数量</t>
  </si>
  <si>
    <t>店铺Id</t>
  </si>
  <si>
    <t>店铺名称</t>
  </si>
  <si>
    <t>订单关闭原因</t>
  </si>
  <si>
    <t>卖家服务费</t>
  </si>
  <si>
    <t>买家服务费</t>
  </si>
  <si>
    <t>发票抬头</t>
  </si>
  <si>
    <t>是否手机订单</t>
  </si>
  <si>
    <t>分阶段订单信息</t>
  </si>
  <si>
    <t>特权订金订单id</t>
  </si>
  <si>
    <t>是否上传合同照片</t>
  </si>
  <si>
    <t>是否上传小票</t>
  </si>
  <si>
    <t>是否代付</t>
  </si>
  <si>
    <t>定金排名</t>
  </si>
  <si>
    <t>修改后的sku</t>
  </si>
  <si>
    <t>修改后的收货地址</t>
  </si>
  <si>
    <t>异常信息</t>
  </si>
  <si>
    <t>天猫卡券抵扣</t>
  </si>
  <si>
    <t>集分宝抵扣</t>
  </si>
  <si>
    <t>是否是O2O交易</t>
  </si>
  <si>
    <t>是否上传身份证</t>
  </si>
  <si>
    <t>aa374651124</t>
  </si>
  <si>
    <t>374651124@qq.com</t>
  </si>
  <si>
    <t>买家已付款，等待卖家发货</t>
  </si>
  <si>
    <t>李培艺</t>
  </si>
  <si>
    <t>江西省 赣州市 章贡区 蟠龙镇（赣州经济技术开发区）江西省赣州市章贡区赣南师范大学黄金校区(341000)</t>
  </si>
  <si>
    <t>卖家承担运费</t>
  </si>
  <si>
    <t>'13097070602</t>
  </si>
  <si>
    <t>ARCANCIL哑光纯色口红VERY MAT 法国原装进口持久滋润 保湿唇膏</t>
  </si>
  <si>
    <t>LAPOSTE海外旗舰店</t>
  </si>
  <si>
    <t>订单未关闭</t>
  </si>
  <si>
    <t>0元</t>
  </si>
  <si>
    <t>否</t>
  </si>
  <si>
    <t>我就是我77552125</t>
  </si>
  <si>
    <t>黄璟</t>
  </si>
  <si>
    <t>重庆 重庆市 大渡口区 春晖路街道天辰美苑5-7-4(400084)</t>
  </si>
  <si>
    <t>'15102306552</t>
  </si>
  <si>
    <t>ARCANCIL防水睫毛膏自然纤长大眼睛浓密卷翘不晕染CIL CABARET</t>
  </si>
  <si>
    <t>手机订单</t>
  </si>
  <si>
    <t>是</t>
  </si>
  <si>
    <t>zhonghaibo35</t>
  </si>
  <si>
    <t>15320651@qq.com</t>
  </si>
  <si>
    <t>黄霞</t>
  </si>
  <si>
    <t>四川省 成都市 成华区 万年场街道成都建材路阳光米娅100米2号楼2703(610000)</t>
  </si>
  <si>
    <t>'18683599717</t>
  </si>
  <si>
    <t>ARCANCIL 巴黎闪粉喷雾亮粉PARISIAN SPRAY 闪粉眼影闪亮抢眼喷粉</t>
  </si>
  <si>
    <t>岑华敏43</t>
  </si>
  <si>
    <t>毛微微</t>
  </si>
  <si>
    <t>北京 北京市 朝阳区 十八里店十里河永辉超市后面的乐乎白领公寓6105毛微微（拒收韵达）(100011)</t>
  </si>
  <si>
    <t>'15858606501</t>
  </si>
  <si>
    <t>ARCANCILSPF15防水 遮瑕膏雀斑痘印霜液保湿防水高覆盖性 彩妆，ARCANCIL 巴黎闪粉喷雾亮粉PARISIAN SPRAY 闪粉眼影闪亮抢眼喷粉</t>
  </si>
  <si>
    <t>力兴靳芳</t>
  </si>
  <si>
    <t>jinfangti@163.com</t>
  </si>
  <si>
    <t>李志强</t>
  </si>
  <si>
    <t>陕西省 宝鸡市 其它区 高新开发区东区宝钛家园16栋楼一单元1904室(721013)</t>
  </si>
  <si>
    <t>'13809174660</t>
  </si>
  <si>
    <t>ARCANCIL唇线笔超精确描线 防水持久不脱色裸色咬唇妆 口红笔</t>
  </si>
  <si>
    <t>春天在哪里20111230</t>
  </si>
  <si>
    <t>林容容</t>
  </si>
  <si>
    <t>福建省 福州市 连江县 潘渡乡贵安新天地贵祥苑久久小吃(350500)</t>
  </si>
  <si>
    <t>'13859097903</t>
  </si>
  <si>
    <t>Etre bien护脚霜 足霜足裂防干裂润脚脚跟龟裂膏足部护理100ml</t>
  </si>
  <si>
    <t>shiyichun2005</t>
  </si>
  <si>
    <t>171672782@qq.com</t>
  </si>
  <si>
    <t>施玮</t>
  </si>
  <si>
    <t>上海 上海市 虹口区 曲阳路街道上海市虹口区大连路1619号骏丰财富大厦10楼1004-1007室(000000)</t>
  </si>
  <si>
    <t>'13901767536</t>
  </si>
  <si>
    <t>ARCANCIL眉笔防水防汗染眉膏画眉持久不晕染 初学者画眉一字眉</t>
  </si>
  <si>
    <t>嗳你到骨子里</t>
  </si>
  <si>
    <t>张晓蕾</t>
  </si>
  <si>
    <t>新疆维吾尔自治区 阿克苏地区 阿克苏市 红桥街道滨河路御景湾小区5号楼1601(843000)</t>
  </si>
  <si>
    <t>'18609978680</t>
  </si>
  <si>
    <t>ARCANCILSPF15防水 遮瑕膏雀斑痘印霜液保湿防水高覆盖性 彩妆</t>
  </si>
  <si>
    <t>岑雅月69</t>
  </si>
  <si>
    <t>岑水娥</t>
  </si>
  <si>
    <t>贵州省 黔东南苗族侗族自治州 凯里市 大十字街道黔东南州州医院后万年红花店(556000)</t>
  </si>
  <si>
    <t>'0855-8237186</t>
  </si>
  <si>
    <t>'13885566702</t>
  </si>
  <si>
    <t>萧笛黍离</t>
  </si>
  <si>
    <t>张辇</t>
  </si>
  <si>
    <t>北京 北京市 海淀区 清华园街道清华大学紫荆公寓16#(100091)</t>
  </si>
  <si>
    <t>'15101146367</t>
  </si>
  <si>
    <t>ARCANCIL 防水眼线笔 法国进口 防汗极细眼线Star liner不晕染，ARCANCIL亮肤妆前乳 透明定妆修容控油保湿美颜白皙IDEAL VELVET</t>
  </si>
  <si>
    <t>益林泽林</t>
  </si>
  <si>
    <t>钟星</t>
  </si>
  <si>
    <t>浙江省 衢州市 柯城区 信安街道西安路玉湖新村17栋3单元401(300032)</t>
  </si>
  <si>
    <t>'13587107892</t>
  </si>
  <si>
    <t>ARCANCIL 防水眼线笔 法国进口 防汗极细眼线Star liner不晕染</t>
  </si>
  <si>
    <t>姗姗来迟已来</t>
  </si>
  <si>
    <t>526293965@qq.com</t>
  </si>
  <si>
    <t>李文飞</t>
  </si>
  <si>
    <t>广东省 深圳市 龙岗区 坂田街道吉华路信义嘉御山8B1410(518116)</t>
  </si>
  <si>
    <t>'13632943226</t>
  </si>
  <si>
    <t>mypiffbaby</t>
  </si>
  <si>
    <t>meijune@msn.cn</t>
  </si>
  <si>
    <t>谈小姐</t>
  </si>
  <si>
    <t>上海 上海市 卢湾区 瑞金二路125-127号(菜鸟驿站:021-64335443)(200001)</t>
  </si>
  <si>
    <t>'13564764581</t>
  </si>
  <si>
    <t>虹妖精</t>
  </si>
  <si>
    <t>黄淑虹</t>
  </si>
  <si>
    <t>江西省 南昌市 新建县 长堎镇长麦南路新建中心售楼部(330000)</t>
  </si>
  <si>
    <t>'13576070030</t>
  </si>
  <si>
    <t>ARCANCIL亮肤妆前乳 透明定妆修容控油保湿美颜白皙IDEAL VELVET，ARCANCIL 巴黎闪粉喷雾亮粉PARISIAN SPRAY 闪粉眼影闪亮抢眼喷粉</t>
  </si>
  <si>
    <t>子陌风雨</t>
  </si>
  <si>
    <t>18687775557@163.com</t>
  </si>
  <si>
    <t>杨冰</t>
  </si>
  <si>
    <t>云南省 玉溪市 红塔区 玉兴路街道云南省玉溪市红塔区珊瑚路客运中心站77号(653100)</t>
  </si>
  <si>
    <t>'18687775557</t>
  </si>
  <si>
    <t>华南8636</t>
  </si>
  <si>
    <t>华南</t>
  </si>
  <si>
    <t>江苏省 常州市 武进区 湖塘镇广电路8号铂安国际商务楼7-A-505(213161)</t>
  </si>
  <si>
    <t>'0519-86305250</t>
  </si>
  <si>
    <t>'13401378636</t>
  </si>
  <si>
    <t>yaliceang</t>
  </si>
  <si>
    <t>杨杨</t>
  </si>
  <si>
    <t>北京 北京市 丰台区 卢沟桥街道北京市丰台区西四环中路79号院2号楼105室(100141)</t>
  </si>
  <si>
    <t>'13439796093</t>
  </si>
  <si>
    <t>ARCANCIL法国MAT HYSTERIA唇彩 染色唇彩咬唇妆唇液 持久保湿滋润</t>
  </si>
  <si>
    <t>花九娘zhen</t>
  </si>
  <si>
    <t>chenxiao0211@qq.com</t>
  </si>
  <si>
    <t>陈晓</t>
  </si>
  <si>
    <t>江苏省 南京市 浦口区 泰山街道顶山街道 大桥北路金盛国际家具(211800)</t>
  </si>
  <si>
    <t>'15261823640</t>
  </si>
  <si>
    <t>rockyleelee</t>
  </si>
  <si>
    <t>lyh6131@sina.com</t>
  </si>
  <si>
    <t>张灿</t>
  </si>
  <si>
    <t>北京 北京市 海淀区 四季青昆明湖南路9号权品品牌管理公司(100091)</t>
  </si>
  <si>
    <t>'13426082078</t>
  </si>
  <si>
    <t>ARCANCIL 巴黎闪粉喷雾亮粉PARISIAN SPRAY 闪粉眼影闪亮抢眼喷粉，ARCANCIL 巴黎闪粉喷雾亮粉PARISIAN SPRAY 闪粉眼影闪亮抢眼喷粉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</si>
</sst>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33" borderId="0" xfId="0" applyFill="1">
      <alignment vertical="center"/>
    </xf>
    <xf numFmtId="22" fontId="0" fillId="33" borderId="0" xfId="0" applyNumberFormat="1" applyFill="1">
      <alignment vertical="center"/>
    </xf>
    <xf numFmtId="0" fontId="0" fillId="34" borderId="0" xfId="0" applyFill="1">
      <alignment vertical="center"/>
    </xf>
    <xf numFmtId="22" fontId="0" fillId="34" borderId="0" xfId="0" applyNumberFormat="1" applyFill="1">
      <alignment vertical="center"/>
    </xf>
    <xf numFmtId="0" fontId="0" fillId="35" borderId="0" xfId="0" applyFill="1">
      <alignment vertical="center"/>
    </xf>
    <xf numFmtId="22" fontId="0" fillId="35" borderId="0" xfId="0" applyNumberFormat="1" applyFill="1">
      <alignment vertical="center"/>
    </xf>
    <xf numFmtId="0" fontId="0" fillId="36" borderId="0" xfId="0" applyFill="1">
      <alignment vertical="center"/>
    </xf>
    <xf numFmtId="22" fontId="0" fillId="36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"/>
  <sheetViews>
    <sheetView tabSelected="1" topLeftCell="A5" workbookViewId="0">
      <selection activeCell="C24" sqref="C24"/>
    </sheetView>
  </sheetViews>
  <sheetFormatPr defaultColWidth="8.875" defaultRowHeight="13.5" x14ac:dyDescent="0.15"/>
  <cols>
    <col min="1" max="1" width="18.375" bestFit="1" customWidth="1"/>
  </cols>
  <sheetData>
    <row r="1" spans="1:4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15">
      <c r="A2" t="str">
        <f>"2451468129892665"</f>
        <v>2451468129892665</v>
      </c>
      <c r="B2" t="s">
        <v>45</v>
      </c>
      <c r="C2" t="s">
        <v>46</v>
      </c>
      <c r="D2">
        <v>188</v>
      </c>
      <c r="E2">
        <v>0</v>
      </c>
      <c r="F2">
        <v>0</v>
      </c>
      <c r="G2">
        <v>188</v>
      </c>
      <c r="H2">
        <v>0</v>
      </c>
      <c r="I2">
        <v>188</v>
      </c>
      <c r="J2">
        <v>0</v>
      </c>
      <c r="K2" t="s">
        <v>47</v>
      </c>
      <c r="M2" t="s">
        <v>48</v>
      </c>
      <c r="N2" t="s">
        <v>49</v>
      </c>
      <c r="O2" t="s">
        <v>50</v>
      </c>
      <c r="Q2" t="s">
        <v>51</v>
      </c>
      <c r="R2" s="1">
        <v>42660.56046296296</v>
      </c>
      <c r="S2" s="1">
        <v>42660.560879629629</v>
      </c>
      <c r="T2" t="s">
        <v>52</v>
      </c>
      <c r="U2">
        <v>1</v>
      </c>
      <c r="Y2">
        <v>1</v>
      </c>
      <c r="Z2">
        <v>0</v>
      </c>
      <c r="AA2" t="s">
        <v>53</v>
      </c>
      <c r="AB2" t="s">
        <v>54</v>
      </c>
      <c r="AC2">
        <v>0</v>
      </c>
      <c r="AD2" t="s">
        <v>55</v>
      </c>
      <c r="AH2" t="str">
        <f>""</f>
        <v/>
      </c>
      <c r="AI2" t="s">
        <v>56</v>
      </c>
      <c r="AJ2" t="s">
        <v>56</v>
      </c>
      <c r="AK2" t="s">
        <v>56</v>
      </c>
      <c r="AS2" t="s">
        <v>56</v>
      </c>
    </row>
    <row r="3" spans="1:45" x14ac:dyDescent="0.15">
      <c r="A3" t="str">
        <f>"2255589373115452"</f>
        <v>2255589373115452</v>
      </c>
      <c r="B3" t="s">
        <v>57</v>
      </c>
      <c r="C3">
        <v>15102306552</v>
      </c>
      <c r="D3">
        <v>178</v>
      </c>
      <c r="E3">
        <v>0</v>
      </c>
      <c r="F3">
        <v>0</v>
      </c>
      <c r="G3">
        <v>178</v>
      </c>
      <c r="H3">
        <v>0</v>
      </c>
      <c r="I3">
        <v>178</v>
      </c>
      <c r="J3">
        <v>0</v>
      </c>
      <c r="K3" t="s">
        <v>47</v>
      </c>
      <c r="M3" t="s">
        <v>58</v>
      </c>
      <c r="N3" t="s">
        <v>59</v>
      </c>
      <c r="O3" t="s">
        <v>50</v>
      </c>
      <c r="Q3" t="s">
        <v>60</v>
      </c>
      <c r="R3" s="1">
        <v>42660.550555555557</v>
      </c>
      <c r="S3" s="1">
        <v>42660.550706018519</v>
      </c>
      <c r="T3" t="s">
        <v>61</v>
      </c>
      <c r="U3">
        <v>1</v>
      </c>
      <c r="Y3">
        <v>1</v>
      </c>
      <c r="Z3">
        <v>0</v>
      </c>
      <c r="AA3" t="s">
        <v>53</v>
      </c>
      <c r="AB3" t="s">
        <v>54</v>
      </c>
      <c r="AC3">
        <v>0</v>
      </c>
      <c r="AD3" t="s">
        <v>55</v>
      </c>
      <c r="AF3" t="s">
        <v>62</v>
      </c>
      <c r="AH3" t="str">
        <f>""</f>
        <v/>
      </c>
      <c r="AI3" t="s">
        <v>56</v>
      </c>
      <c r="AJ3" t="s">
        <v>56</v>
      </c>
      <c r="AK3" t="s">
        <v>56</v>
      </c>
      <c r="AS3" t="s">
        <v>63</v>
      </c>
    </row>
    <row r="4" spans="1:45" x14ac:dyDescent="0.15">
      <c r="A4" t="str">
        <f>"2449517315247688"</f>
        <v>2449517315247688</v>
      </c>
      <c r="B4" t="s">
        <v>64</v>
      </c>
      <c r="C4" t="s">
        <v>65</v>
      </c>
      <c r="D4">
        <v>168</v>
      </c>
      <c r="E4">
        <v>0</v>
      </c>
      <c r="F4">
        <v>0</v>
      </c>
      <c r="G4">
        <v>168</v>
      </c>
      <c r="H4">
        <v>0</v>
      </c>
      <c r="I4">
        <v>168</v>
      </c>
      <c r="J4">
        <v>0</v>
      </c>
      <c r="K4" t="s">
        <v>47</v>
      </c>
      <c r="M4" t="s">
        <v>66</v>
      </c>
      <c r="N4" t="s">
        <v>67</v>
      </c>
      <c r="O4" t="s">
        <v>50</v>
      </c>
      <c r="Q4" t="s">
        <v>68</v>
      </c>
      <c r="R4" s="1">
        <v>42660.348356481481</v>
      </c>
      <c r="S4" s="1">
        <v>42660.34847222222</v>
      </c>
      <c r="T4" t="s">
        <v>69</v>
      </c>
      <c r="U4">
        <v>1</v>
      </c>
      <c r="Y4">
        <v>1</v>
      </c>
      <c r="Z4">
        <v>0</v>
      </c>
      <c r="AA4" t="s">
        <v>53</v>
      </c>
      <c r="AB4" t="s">
        <v>54</v>
      </c>
      <c r="AC4">
        <v>0</v>
      </c>
      <c r="AD4" t="s">
        <v>55</v>
      </c>
      <c r="AF4" t="s">
        <v>62</v>
      </c>
      <c r="AH4" t="str">
        <f>""</f>
        <v/>
      </c>
      <c r="AI4" t="s">
        <v>56</v>
      </c>
      <c r="AJ4" t="s">
        <v>56</v>
      </c>
      <c r="AK4" t="s">
        <v>56</v>
      </c>
      <c r="AS4" t="s">
        <v>63</v>
      </c>
    </row>
    <row r="5" spans="1:45" s="8" customFormat="1" x14ac:dyDescent="0.15">
      <c r="A5" s="8" t="str">
        <f>"2449366484412387"</f>
        <v>2449366484412387</v>
      </c>
      <c r="B5" s="8" t="s">
        <v>70</v>
      </c>
      <c r="C5" s="8">
        <v>15858606501</v>
      </c>
      <c r="D5" s="8">
        <v>373</v>
      </c>
      <c r="E5" s="8">
        <v>0</v>
      </c>
      <c r="F5" s="8">
        <v>0</v>
      </c>
      <c r="G5" s="8">
        <v>373</v>
      </c>
      <c r="H5" s="8">
        <v>0</v>
      </c>
      <c r="I5" s="8">
        <v>373</v>
      </c>
      <c r="J5" s="8">
        <v>0</v>
      </c>
      <c r="K5" s="8" t="s">
        <v>47</v>
      </c>
      <c r="M5" s="8" t="s">
        <v>71</v>
      </c>
      <c r="N5" s="8" t="s">
        <v>72</v>
      </c>
      <c r="O5" s="8" t="s">
        <v>50</v>
      </c>
      <c r="Q5" s="8" t="s">
        <v>73</v>
      </c>
      <c r="R5" s="9">
        <v>42660.252743055556</v>
      </c>
      <c r="S5" s="9">
        <v>42660.252893518518</v>
      </c>
      <c r="T5" s="8" t="s">
        <v>74</v>
      </c>
      <c r="U5" s="8">
        <v>2</v>
      </c>
      <c r="Y5" s="8">
        <v>2</v>
      </c>
      <c r="Z5" s="8">
        <v>0</v>
      </c>
      <c r="AA5" s="8" t="s">
        <v>53</v>
      </c>
      <c r="AB5" s="8" t="s">
        <v>54</v>
      </c>
      <c r="AC5" s="8">
        <v>0</v>
      </c>
      <c r="AD5" s="8" t="s">
        <v>55</v>
      </c>
      <c r="AF5" s="8" t="s">
        <v>62</v>
      </c>
      <c r="AH5" s="8" t="str">
        <f>""</f>
        <v/>
      </c>
      <c r="AI5" s="8" t="s">
        <v>56</v>
      </c>
      <c r="AJ5" s="8" t="s">
        <v>56</v>
      </c>
      <c r="AK5" s="8" t="s">
        <v>56</v>
      </c>
      <c r="AS5" s="8" t="s">
        <v>56</v>
      </c>
    </row>
    <row r="6" spans="1:45" x14ac:dyDescent="0.15">
      <c r="A6" t="str">
        <f>"2252946191679657"</f>
        <v>2252946191679657</v>
      </c>
      <c r="B6" t="s">
        <v>75</v>
      </c>
      <c r="C6" t="s">
        <v>76</v>
      </c>
      <c r="D6">
        <v>136</v>
      </c>
      <c r="E6">
        <v>0</v>
      </c>
      <c r="F6">
        <v>0</v>
      </c>
      <c r="G6">
        <v>136</v>
      </c>
      <c r="H6">
        <v>0</v>
      </c>
      <c r="I6">
        <v>136</v>
      </c>
      <c r="J6">
        <v>0</v>
      </c>
      <c r="K6" t="s">
        <v>47</v>
      </c>
      <c r="M6" t="s">
        <v>77</v>
      </c>
      <c r="N6" t="s">
        <v>78</v>
      </c>
      <c r="O6" t="s">
        <v>50</v>
      </c>
      <c r="Q6" t="s">
        <v>79</v>
      </c>
      <c r="R6" s="1">
        <v>42659.956770833334</v>
      </c>
      <c r="S6" s="1">
        <v>42659.956886574073</v>
      </c>
      <c r="T6" t="s">
        <v>80</v>
      </c>
      <c r="U6">
        <v>1</v>
      </c>
      <c r="Y6">
        <v>1</v>
      </c>
      <c r="Z6">
        <v>0</v>
      </c>
      <c r="AA6" t="s">
        <v>53</v>
      </c>
      <c r="AB6" t="s">
        <v>54</v>
      </c>
      <c r="AC6">
        <v>0</v>
      </c>
      <c r="AD6" t="s">
        <v>55</v>
      </c>
      <c r="AF6" t="s">
        <v>62</v>
      </c>
      <c r="AH6" t="str">
        <f>""</f>
        <v/>
      </c>
      <c r="AI6" t="s">
        <v>56</v>
      </c>
      <c r="AJ6" t="s">
        <v>56</v>
      </c>
      <c r="AK6" t="s">
        <v>56</v>
      </c>
      <c r="AS6" t="s">
        <v>56</v>
      </c>
    </row>
    <row r="7" spans="1:45" x14ac:dyDescent="0.15">
      <c r="A7" t="str">
        <f>"2448449080846788"</f>
        <v>2448449080846788</v>
      </c>
      <c r="B7" t="s">
        <v>81</v>
      </c>
      <c r="C7">
        <v>13859097903</v>
      </c>
      <c r="D7">
        <v>79</v>
      </c>
      <c r="E7">
        <v>0</v>
      </c>
      <c r="F7">
        <v>0</v>
      </c>
      <c r="G7">
        <v>79</v>
      </c>
      <c r="H7">
        <v>0</v>
      </c>
      <c r="I7">
        <v>79</v>
      </c>
      <c r="J7">
        <v>0</v>
      </c>
      <c r="K7" t="s">
        <v>47</v>
      </c>
      <c r="M7" t="s">
        <v>82</v>
      </c>
      <c r="N7" t="s">
        <v>83</v>
      </c>
      <c r="O7" t="s">
        <v>50</v>
      </c>
      <c r="Q7" t="s">
        <v>84</v>
      </c>
      <c r="R7" s="1">
        <v>42659.922962962963</v>
      </c>
      <c r="S7" s="1">
        <v>42659.923078703701</v>
      </c>
      <c r="T7" t="s">
        <v>85</v>
      </c>
      <c r="U7">
        <v>1</v>
      </c>
      <c r="Y7">
        <v>1</v>
      </c>
      <c r="Z7">
        <v>0</v>
      </c>
      <c r="AA7" t="s">
        <v>53</v>
      </c>
      <c r="AB7" t="s">
        <v>54</v>
      </c>
      <c r="AC7">
        <v>0</v>
      </c>
      <c r="AD7" t="s">
        <v>55</v>
      </c>
      <c r="AF7" t="s">
        <v>62</v>
      </c>
      <c r="AH7" t="str">
        <f>""</f>
        <v/>
      </c>
      <c r="AI7" t="s">
        <v>56</v>
      </c>
      <c r="AJ7" t="s">
        <v>56</v>
      </c>
      <c r="AK7" t="s">
        <v>56</v>
      </c>
      <c r="AS7" t="s">
        <v>56</v>
      </c>
    </row>
    <row r="8" spans="1:45" x14ac:dyDescent="0.15">
      <c r="A8" t="str">
        <f>"2448225489199988"</f>
        <v>2448225489199988</v>
      </c>
      <c r="B8" t="s">
        <v>86</v>
      </c>
      <c r="C8" t="s">
        <v>87</v>
      </c>
      <c r="D8">
        <v>139</v>
      </c>
      <c r="E8">
        <v>0</v>
      </c>
      <c r="F8">
        <v>0</v>
      </c>
      <c r="G8">
        <v>139</v>
      </c>
      <c r="H8">
        <v>0</v>
      </c>
      <c r="I8">
        <v>139</v>
      </c>
      <c r="J8">
        <v>0</v>
      </c>
      <c r="K8" t="s">
        <v>47</v>
      </c>
      <c r="M8" t="s">
        <v>88</v>
      </c>
      <c r="N8" t="s">
        <v>89</v>
      </c>
      <c r="O8" t="s">
        <v>50</v>
      </c>
      <c r="Q8" t="s">
        <v>90</v>
      </c>
      <c r="R8" s="1">
        <v>42659.902800925927</v>
      </c>
      <c r="S8" s="1">
        <v>42659.902905092589</v>
      </c>
      <c r="T8" t="s">
        <v>91</v>
      </c>
      <c r="U8">
        <v>1</v>
      </c>
      <c r="Y8">
        <v>1</v>
      </c>
      <c r="Z8">
        <v>0</v>
      </c>
      <c r="AA8" t="s">
        <v>53</v>
      </c>
      <c r="AB8" t="s">
        <v>54</v>
      </c>
      <c r="AC8">
        <v>0</v>
      </c>
      <c r="AD8" t="s">
        <v>55</v>
      </c>
      <c r="AF8" t="s">
        <v>62</v>
      </c>
      <c r="AH8" t="str">
        <f>""</f>
        <v/>
      </c>
      <c r="AI8" t="s">
        <v>56</v>
      </c>
      <c r="AJ8" t="s">
        <v>56</v>
      </c>
      <c r="AK8" t="s">
        <v>56</v>
      </c>
      <c r="AS8" t="s">
        <v>56</v>
      </c>
    </row>
    <row r="9" spans="1:45" x14ac:dyDescent="0.15">
      <c r="A9" t="str">
        <f>"2253711989636352"</f>
        <v>2253711989636352</v>
      </c>
      <c r="B9" t="s">
        <v>92</v>
      </c>
      <c r="C9">
        <v>18609978680</v>
      </c>
      <c r="D9">
        <v>205</v>
      </c>
      <c r="E9">
        <v>0</v>
      </c>
      <c r="F9">
        <v>0</v>
      </c>
      <c r="G9">
        <v>205</v>
      </c>
      <c r="H9">
        <v>0</v>
      </c>
      <c r="I9">
        <v>205</v>
      </c>
      <c r="J9">
        <v>0</v>
      </c>
      <c r="K9" t="s">
        <v>47</v>
      </c>
      <c r="M9" t="s">
        <v>93</v>
      </c>
      <c r="N9" t="s">
        <v>94</v>
      </c>
      <c r="O9" t="s">
        <v>50</v>
      </c>
      <c r="Q9" t="s">
        <v>95</v>
      </c>
      <c r="R9" s="1">
        <v>42659.64875</v>
      </c>
      <c r="S9" s="1">
        <v>42659.649375000001</v>
      </c>
      <c r="T9" t="s">
        <v>96</v>
      </c>
      <c r="U9">
        <v>1</v>
      </c>
      <c r="Y9">
        <v>1</v>
      </c>
      <c r="Z9">
        <v>0</v>
      </c>
      <c r="AA9" t="s">
        <v>53</v>
      </c>
      <c r="AB9" t="s">
        <v>54</v>
      </c>
      <c r="AC9">
        <v>0</v>
      </c>
      <c r="AD9" t="s">
        <v>55</v>
      </c>
      <c r="AF9" t="s">
        <v>62</v>
      </c>
      <c r="AH9" t="str">
        <f>""</f>
        <v/>
      </c>
      <c r="AI9" t="s">
        <v>56</v>
      </c>
      <c r="AJ9" t="s">
        <v>56</v>
      </c>
      <c r="AK9" t="s">
        <v>56</v>
      </c>
      <c r="AS9" t="s">
        <v>63</v>
      </c>
    </row>
    <row r="10" spans="1:45" x14ac:dyDescent="0.15">
      <c r="A10" t="str">
        <f>"2553213676166836"</f>
        <v>2553213676166836</v>
      </c>
      <c r="B10" t="s">
        <v>97</v>
      </c>
      <c r="C10">
        <v>13885566702</v>
      </c>
      <c r="D10">
        <v>136</v>
      </c>
      <c r="E10">
        <v>0</v>
      </c>
      <c r="F10">
        <v>0</v>
      </c>
      <c r="G10">
        <v>136</v>
      </c>
      <c r="H10">
        <v>0</v>
      </c>
      <c r="I10">
        <v>136</v>
      </c>
      <c r="J10">
        <v>0</v>
      </c>
      <c r="K10" t="s">
        <v>47</v>
      </c>
      <c r="M10" t="s">
        <v>98</v>
      </c>
      <c r="N10" t="s">
        <v>99</v>
      </c>
      <c r="O10" t="s">
        <v>50</v>
      </c>
      <c r="P10" t="s">
        <v>100</v>
      </c>
      <c r="Q10" t="s">
        <v>101</v>
      </c>
      <c r="R10" s="1">
        <v>42659.566990740743</v>
      </c>
      <c r="S10" s="1">
        <v>42659.569432870368</v>
      </c>
      <c r="T10" t="s">
        <v>80</v>
      </c>
      <c r="U10">
        <v>1</v>
      </c>
      <c r="Y10">
        <v>1</v>
      </c>
      <c r="Z10">
        <v>0</v>
      </c>
      <c r="AA10" t="s">
        <v>53</v>
      </c>
      <c r="AB10" t="s">
        <v>54</v>
      </c>
      <c r="AC10">
        <v>0</v>
      </c>
      <c r="AD10" t="s">
        <v>55</v>
      </c>
      <c r="AF10" t="s">
        <v>62</v>
      </c>
      <c r="AH10" t="str">
        <f>""</f>
        <v/>
      </c>
      <c r="AI10" t="s">
        <v>56</v>
      </c>
      <c r="AJ10" t="s">
        <v>56</v>
      </c>
      <c r="AK10" t="s">
        <v>56</v>
      </c>
      <c r="AS10" t="s">
        <v>63</v>
      </c>
    </row>
    <row r="11" spans="1:45" s="4" customFormat="1" x14ac:dyDescent="0.15">
      <c r="A11" s="4" t="str">
        <f>"2553082078669028"</f>
        <v>2553082078669028</v>
      </c>
      <c r="B11" s="4" t="s">
        <v>102</v>
      </c>
      <c r="C11" s="4">
        <v>15101146367</v>
      </c>
      <c r="D11" s="4">
        <v>316</v>
      </c>
      <c r="E11" s="4">
        <v>0</v>
      </c>
      <c r="F11" s="4">
        <v>200</v>
      </c>
      <c r="G11" s="4">
        <v>316</v>
      </c>
      <c r="H11" s="4">
        <v>0</v>
      </c>
      <c r="I11" s="4">
        <v>316</v>
      </c>
      <c r="J11" s="4">
        <v>0</v>
      </c>
      <c r="K11" s="4" t="s">
        <v>47</v>
      </c>
      <c r="M11" s="4" t="s">
        <v>103</v>
      </c>
      <c r="N11" s="4" t="s">
        <v>104</v>
      </c>
      <c r="O11" s="4" t="s">
        <v>50</v>
      </c>
      <c r="Q11" s="4" t="s">
        <v>105</v>
      </c>
      <c r="R11" s="5">
        <v>42659.553425925929</v>
      </c>
      <c r="S11" s="5">
        <v>42659.553749999999</v>
      </c>
      <c r="T11" s="4" t="s">
        <v>106</v>
      </c>
      <c r="U11" s="4">
        <v>2</v>
      </c>
      <c r="Y11" s="4">
        <v>2</v>
      </c>
      <c r="Z11" s="4">
        <v>0</v>
      </c>
      <c r="AA11" s="4" t="s">
        <v>53</v>
      </c>
      <c r="AB11" s="4" t="s">
        <v>54</v>
      </c>
      <c r="AC11" s="4">
        <v>0</v>
      </c>
      <c r="AD11" s="4" t="s">
        <v>55</v>
      </c>
      <c r="AF11" s="4" t="s">
        <v>62</v>
      </c>
      <c r="AH11" s="4" t="str">
        <f>""</f>
        <v/>
      </c>
      <c r="AI11" s="4" t="s">
        <v>56</v>
      </c>
      <c r="AJ11" s="4" t="s">
        <v>56</v>
      </c>
      <c r="AK11" s="4" t="s">
        <v>56</v>
      </c>
      <c r="AS11" s="4" t="s">
        <v>63</v>
      </c>
    </row>
    <row r="12" spans="1:45" x14ac:dyDescent="0.15">
      <c r="A12" t="str">
        <f>"2253358379338648"</f>
        <v>2253358379338648</v>
      </c>
      <c r="B12" t="s">
        <v>107</v>
      </c>
      <c r="C12">
        <v>18205700018</v>
      </c>
      <c r="D12">
        <v>138</v>
      </c>
      <c r="E12">
        <v>0</v>
      </c>
      <c r="F12">
        <v>0</v>
      </c>
      <c r="G12">
        <v>138</v>
      </c>
      <c r="H12">
        <v>0</v>
      </c>
      <c r="I12">
        <v>138</v>
      </c>
      <c r="J12">
        <v>0</v>
      </c>
      <c r="K12" t="s">
        <v>47</v>
      </c>
      <c r="M12" t="s">
        <v>108</v>
      </c>
      <c r="N12" t="s">
        <v>109</v>
      </c>
      <c r="O12" t="s">
        <v>50</v>
      </c>
      <c r="Q12" t="s">
        <v>110</v>
      </c>
      <c r="R12" s="1">
        <v>42659.516712962963</v>
      </c>
      <c r="S12" s="1">
        <v>42659.51703703704</v>
      </c>
      <c r="T12" t="s">
        <v>111</v>
      </c>
      <c r="U12">
        <v>1</v>
      </c>
      <c r="Y12">
        <v>1</v>
      </c>
      <c r="Z12">
        <v>0</v>
      </c>
      <c r="AA12" t="s">
        <v>53</v>
      </c>
      <c r="AB12" t="s">
        <v>54</v>
      </c>
      <c r="AC12">
        <v>0</v>
      </c>
      <c r="AD12" t="s">
        <v>55</v>
      </c>
      <c r="AH12" t="str">
        <f>""</f>
        <v/>
      </c>
      <c r="AI12" t="s">
        <v>56</v>
      </c>
      <c r="AJ12" t="s">
        <v>56</v>
      </c>
      <c r="AK12" t="s">
        <v>56</v>
      </c>
      <c r="AS12" t="s">
        <v>56</v>
      </c>
    </row>
    <row r="13" spans="1:45" x14ac:dyDescent="0.15">
      <c r="A13" t="str">
        <f>"2251490762119146"</f>
        <v>2251490762119146</v>
      </c>
      <c r="B13" t="s">
        <v>112</v>
      </c>
      <c r="C13" t="s">
        <v>113</v>
      </c>
      <c r="D13">
        <v>139</v>
      </c>
      <c r="E13">
        <v>0</v>
      </c>
      <c r="F13">
        <v>0</v>
      </c>
      <c r="G13">
        <v>139</v>
      </c>
      <c r="H13">
        <v>0</v>
      </c>
      <c r="I13">
        <v>139</v>
      </c>
      <c r="J13">
        <v>0</v>
      </c>
      <c r="K13" t="s">
        <v>47</v>
      </c>
      <c r="M13" t="s">
        <v>114</v>
      </c>
      <c r="N13" t="s">
        <v>115</v>
      </c>
      <c r="O13" t="s">
        <v>50</v>
      </c>
      <c r="Q13" t="s">
        <v>116</v>
      </c>
      <c r="R13" s="1">
        <v>42658.902638888889</v>
      </c>
      <c r="S13" s="1">
        <v>42658.90284722222</v>
      </c>
      <c r="T13" t="s">
        <v>91</v>
      </c>
      <c r="U13">
        <v>1</v>
      </c>
      <c r="Y13">
        <v>1</v>
      </c>
      <c r="Z13">
        <v>0</v>
      </c>
      <c r="AA13" t="s">
        <v>53</v>
      </c>
      <c r="AB13" t="s">
        <v>54</v>
      </c>
      <c r="AC13">
        <v>0</v>
      </c>
      <c r="AD13" t="s">
        <v>55</v>
      </c>
      <c r="AF13" t="s">
        <v>62</v>
      </c>
      <c r="AH13" t="str">
        <f>""</f>
        <v/>
      </c>
      <c r="AI13" t="s">
        <v>56</v>
      </c>
      <c r="AJ13" t="s">
        <v>56</v>
      </c>
      <c r="AK13" t="s">
        <v>56</v>
      </c>
      <c r="AS13" t="s">
        <v>63</v>
      </c>
    </row>
    <row r="14" spans="1:45" x14ac:dyDescent="0.15">
      <c r="A14" t="str">
        <f>"2550758050853513"</f>
        <v>2550758050853513</v>
      </c>
      <c r="B14" t="s">
        <v>117</v>
      </c>
      <c r="C14" t="s">
        <v>118</v>
      </c>
      <c r="D14">
        <v>168</v>
      </c>
      <c r="E14">
        <v>0</v>
      </c>
      <c r="F14">
        <v>0</v>
      </c>
      <c r="G14">
        <v>168</v>
      </c>
      <c r="H14">
        <v>0</v>
      </c>
      <c r="I14">
        <v>168</v>
      </c>
      <c r="J14">
        <v>0</v>
      </c>
      <c r="K14" t="s">
        <v>47</v>
      </c>
      <c r="M14" t="s">
        <v>119</v>
      </c>
      <c r="N14" t="s">
        <v>120</v>
      </c>
      <c r="O14" t="s">
        <v>50</v>
      </c>
      <c r="Q14" t="s">
        <v>121</v>
      </c>
      <c r="R14" s="1">
        <v>42658.867812500001</v>
      </c>
      <c r="S14" s="1">
        <v>42658.867847222224</v>
      </c>
      <c r="T14" t="s">
        <v>69</v>
      </c>
      <c r="U14">
        <v>1</v>
      </c>
      <c r="Y14">
        <v>1</v>
      </c>
      <c r="Z14">
        <v>0</v>
      </c>
      <c r="AA14" t="s">
        <v>53</v>
      </c>
      <c r="AB14" t="s">
        <v>54</v>
      </c>
      <c r="AC14">
        <v>0</v>
      </c>
      <c r="AD14" t="s">
        <v>55</v>
      </c>
      <c r="AF14" t="s">
        <v>62</v>
      </c>
      <c r="AH14" t="str">
        <f>""</f>
        <v/>
      </c>
      <c r="AI14" t="s">
        <v>56</v>
      </c>
      <c r="AJ14" t="s">
        <v>56</v>
      </c>
      <c r="AK14" t="s">
        <v>56</v>
      </c>
      <c r="AS14" t="s">
        <v>63</v>
      </c>
    </row>
    <row r="15" spans="1:45" s="2" customFormat="1" x14ac:dyDescent="0.15">
      <c r="A15" s="2" t="str">
        <f>"2250735782087646"</f>
        <v>2250735782087646</v>
      </c>
      <c r="B15" s="2" t="s">
        <v>122</v>
      </c>
      <c r="C15" s="2">
        <v>15879159225</v>
      </c>
      <c r="D15" s="2">
        <v>366</v>
      </c>
      <c r="E15" s="2">
        <v>0</v>
      </c>
      <c r="F15" s="2">
        <v>0</v>
      </c>
      <c r="G15" s="2">
        <v>366</v>
      </c>
      <c r="H15" s="2">
        <v>0</v>
      </c>
      <c r="I15" s="2">
        <v>366</v>
      </c>
      <c r="J15" s="2">
        <v>0</v>
      </c>
      <c r="K15" s="2" t="s">
        <v>47</v>
      </c>
      <c r="M15" s="2" t="s">
        <v>123</v>
      </c>
      <c r="N15" s="2" t="s">
        <v>124</v>
      </c>
      <c r="O15" s="2" t="s">
        <v>50</v>
      </c>
      <c r="Q15" s="2" t="s">
        <v>125</v>
      </c>
      <c r="R15" s="3">
        <v>42658.219351851854</v>
      </c>
      <c r="S15" s="3">
        <v>42658.220150462963</v>
      </c>
      <c r="T15" s="2" t="s">
        <v>126</v>
      </c>
      <c r="U15" s="2">
        <v>2</v>
      </c>
      <c r="Y15" s="2">
        <v>2</v>
      </c>
      <c r="Z15" s="2">
        <v>0</v>
      </c>
      <c r="AA15" s="2" t="s">
        <v>53</v>
      </c>
      <c r="AB15" s="2" t="s">
        <v>54</v>
      </c>
      <c r="AC15" s="2">
        <v>0</v>
      </c>
      <c r="AD15" s="2" t="s">
        <v>55</v>
      </c>
      <c r="AF15" s="2" t="s">
        <v>62</v>
      </c>
      <c r="AH15" s="2" t="str">
        <f>""</f>
        <v/>
      </c>
      <c r="AI15" s="2" t="s">
        <v>56</v>
      </c>
      <c r="AJ15" s="2" t="s">
        <v>56</v>
      </c>
      <c r="AK15" s="2" t="s">
        <v>56</v>
      </c>
      <c r="AS15" s="2" t="s">
        <v>63</v>
      </c>
    </row>
    <row r="16" spans="1:45" x14ac:dyDescent="0.15">
      <c r="A16" t="str">
        <f>"2543717074960818"</f>
        <v>2543717074960818</v>
      </c>
      <c r="B16" t="s">
        <v>127</v>
      </c>
      <c r="C16" t="s">
        <v>128</v>
      </c>
      <c r="D16">
        <v>168</v>
      </c>
      <c r="E16">
        <v>0</v>
      </c>
      <c r="F16">
        <v>0</v>
      </c>
      <c r="G16">
        <v>168</v>
      </c>
      <c r="H16">
        <v>0</v>
      </c>
      <c r="I16">
        <v>168</v>
      </c>
      <c r="J16">
        <v>0</v>
      </c>
      <c r="K16" t="s">
        <v>47</v>
      </c>
      <c r="M16" t="s">
        <v>129</v>
      </c>
      <c r="N16" t="s">
        <v>130</v>
      </c>
      <c r="O16" t="s">
        <v>50</v>
      </c>
      <c r="Q16" t="s">
        <v>131</v>
      </c>
      <c r="R16" s="1">
        <v>42657.861909722225</v>
      </c>
      <c r="S16" s="1">
        <v>42657.861990740741</v>
      </c>
      <c r="T16" t="s">
        <v>69</v>
      </c>
      <c r="U16">
        <v>1</v>
      </c>
      <c r="Y16">
        <v>1</v>
      </c>
      <c r="Z16">
        <v>0</v>
      </c>
      <c r="AA16" t="s">
        <v>53</v>
      </c>
      <c r="AB16" t="s">
        <v>54</v>
      </c>
      <c r="AC16">
        <v>0</v>
      </c>
      <c r="AD16" t="s">
        <v>55</v>
      </c>
      <c r="AF16" t="s">
        <v>62</v>
      </c>
      <c r="AH16" t="str">
        <f>""</f>
        <v/>
      </c>
      <c r="AI16" t="s">
        <v>56</v>
      </c>
      <c r="AJ16" t="s">
        <v>56</v>
      </c>
      <c r="AK16" t="s">
        <v>56</v>
      </c>
      <c r="AS16" t="s">
        <v>63</v>
      </c>
    </row>
    <row r="17" spans="1:45" x14ac:dyDescent="0.15">
      <c r="A17" t="str">
        <f>"2435708542611374"</f>
        <v>2435708542611374</v>
      </c>
      <c r="B17" t="s">
        <v>132</v>
      </c>
      <c r="C17">
        <v>13401378636</v>
      </c>
      <c r="D17">
        <v>168</v>
      </c>
      <c r="E17">
        <v>0</v>
      </c>
      <c r="F17">
        <v>0</v>
      </c>
      <c r="G17">
        <v>168</v>
      </c>
      <c r="H17">
        <v>0</v>
      </c>
      <c r="I17">
        <v>168</v>
      </c>
      <c r="J17">
        <v>0</v>
      </c>
      <c r="K17" t="s">
        <v>47</v>
      </c>
      <c r="M17" t="s">
        <v>133</v>
      </c>
      <c r="N17" t="s">
        <v>134</v>
      </c>
      <c r="O17" t="s">
        <v>50</v>
      </c>
      <c r="P17" t="s">
        <v>135</v>
      </c>
      <c r="Q17" t="s">
        <v>136</v>
      </c>
      <c r="R17" s="1">
        <v>42657.67597222222</v>
      </c>
      <c r="S17" s="1">
        <v>42657.676030092596</v>
      </c>
      <c r="T17" t="s">
        <v>69</v>
      </c>
      <c r="U17">
        <v>1</v>
      </c>
      <c r="Y17">
        <v>1</v>
      </c>
      <c r="Z17">
        <v>0</v>
      </c>
      <c r="AA17" t="s">
        <v>53</v>
      </c>
      <c r="AB17" t="s">
        <v>54</v>
      </c>
      <c r="AC17">
        <v>0</v>
      </c>
      <c r="AD17" t="s">
        <v>55</v>
      </c>
      <c r="AF17" t="s">
        <v>62</v>
      </c>
      <c r="AH17" t="str">
        <f>""</f>
        <v/>
      </c>
      <c r="AI17" t="s">
        <v>56</v>
      </c>
      <c r="AJ17" t="s">
        <v>56</v>
      </c>
      <c r="AK17" t="s">
        <v>56</v>
      </c>
      <c r="AS17" t="s">
        <v>63</v>
      </c>
    </row>
    <row r="18" spans="1:45" x14ac:dyDescent="0.15">
      <c r="A18" t="str">
        <f>"2542717856399828"</f>
        <v>2542717856399828</v>
      </c>
      <c r="B18" t="s">
        <v>137</v>
      </c>
      <c r="C18">
        <v>13439796093</v>
      </c>
      <c r="D18">
        <v>188</v>
      </c>
      <c r="E18">
        <v>0</v>
      </c>
      <c r="F18">
        <v>0</v>
      </c>
      <c r="G18">
        <v>188</v>
      </c>
      <c r="H18">
        <v>0</v>
      </c>
      <c r="I18">
        <v>188</v>
      </c>
      <c r="J18">
        <v>0</v>
      </c>
      <c r="K18" t="s">
        <v>47</v>
      </c>
      <c r="M18" t="s">
        <v>138</v>
      </c>
      <c r="N18" t="s">
        <v>139</v>
      </c>
      <c r="O18" t="s">
        <v>50</v>
      </c>
      <c r="Q18" t="s">
        <v>140</v>
      </c>
      <c r="R18" s="1">
        <v>42657.644432870373</v>
      </c>
      <c r="S18" s="1">
        <v>42657.644930555558</v>
      </c>
      <c r="T18" t="s">
        <v>141</v>
      </c>
      <c r="U18">
        <v>1</v>
      </c>
      <c r="Y18">
        <v>1</v>
      </c>
      <c r="Z18">
        <v>0</v>
      </c>
      <c r="AA18" t="s">
        <v>53</v>
      </c>
      <c r="AB18" t="s">
        <v>54</v>
      </c>
      <c r="AC18">
        <v>0</v>
      </c>
      <c r="AD18" t="s">
        <v>55</v>
      </c>
      <c r="AH18" t="str">
        <f>""</f>
        <v/>
      </c>
      <c r="AI18" t="s">
        <v>56</v>
      </c>
      <c r="AJ18" t="s">
        <v>56</v>
      </c>
      <c r="AK18" t="s">
        <v>56</v>
      </c>
      <c r="AS18" t="s">
        <v>56</v>
      </c>
    </row>
    <row r="19" spans="1:45" x14ac:dyDescent="0.15">
      <c r="A19" t="str">
        <f>"2542544460541433"</f>
        <v>2542544460541433</v>
      </c>
      <c r="B19" t="s">
        <v>142</v>
      </c>
      <c r="C19" t="s">
        <v>143</v>
      </c>
      <c r="D19">
        <v>178</v>
      </c>
      <c r="E19">
        <v>0</v>
      </c>
      <c r="F19">
        <v>0</v>
      </c>
      <c r="G19">
        <v>178</v>
      </c>
      <c r="H19">
        <v>0</v>
      </c>
      <c r="I19">
        <v>178</v>
      </c>
      <c r="J19">
        <v>0</v>
      </c>
      <c r="K19" t="s">
        <v>47</v>
      </c>
      <c r="M19" t="s">
        <v>144</v>
      </c>
      <c r="N19" t="s">
        <v>145</v>
      </c>
      <c r="O19" t="s">
        <v>50</v>
      </c>
      <c r="Q19" t="s">
        <v>146</v>
      </c>
      <c r="R19" s="1">
        <v>42657.575590277775</v>
      </c>
      <c r="S19" s="1">
        <v>42657.575648148151</v>
      </c>
      <c r="T19" t="s">
        <v>61</v>
      </c>
      <c r="U19">
        <v>1</v>
      </c>
      <c r="Y19">
        <v>1</v>
      </c>
      <c r="Z19">
        <v>0</v>
      </c>
      <c r="AA19" t="s">
        <v>53</v>
      </c>
      <c r="AB19" t="s">
        <v>54</v>
      </c>
      <c r="AC19">
        <v>0</v>
      </c>
      <c r="AD19" t="s">
        <v>55</v>
      </c>
      <c r="AF19" t="s">
        <v>62</v>
      </c>
      <c r="AH19" t="str">
        <f>""</f>
        <v/>
      </c>
      <c r="AI19" t="s">
        <v>56</v>
      </c>
      <c r="AJ19" t="s">
        <v>56</v>
      </c>
      <c r="AK19" t="s">
        <v>56</v>
      </c>
      <c r="AS19" t="s">
        <v>63</v>
      </c>
    </row>
    <row r="20" spans="1:45" s="6" customFormat="1" x14ac:dyDescent="0.15">
      <c r="A20" s="6" t="str">
        <f>"2433116152200767"</f>
        <v>2433116152200767</v>
      </c>
      <c r="B20" s="6" t="s">
        <v>147</v>
      </c>
      <c r="C20" s="6" t="s">
        <v>148</v>
      </c>
      <c r="D20" s="6">
        <v>336</v>
      </c>
      <c r="E20" s="6">
        <v>0</v>
      </c>
      <c r="F20" s="6">
        <v>0</v>
      </c>
      <c r="G20" s="6">
        <v>336</v>
      </c>
      <c r="H20" s="6">
        <v>0</v>
      </c>
      <c r="I20" s="6">
        <v>336</v>
      </c>
      <c r="J20" s="6">
        <v>0</v>
      </c>
      <c r="K20" s="6" t="s">
        <v>47</v>
      </c>
      <c r="M20" s="6" t="s">
        <v>149</v>
      </c>
      <c r="N20" s="6" t="s">
        <v>150</v>
      </c>
      <c r="O20" s="6" t="s">
        <v>50</v>
      </c>
      <c r="Q20" s="6" t="s">
        <v>151</v>
      </c>
      <c r="R20" s="7">
        <v>42657.568055555559</v>
      </c>
      <c r="S20" s="7">
        <v>42657.56821759259</v>
      </c>
      <c r="T20" s="6" t="s">
        <v>152</v>
      </c>
      <c r="U20" s="6">
        <v>2</v>
      </c>
      <c r="Y20" s="6">
        <v>2</v>
      </c>
      <c r="Z20" s="6">
        <v>0</v>
      </c>
      <c r="AA20" s="6" t="s">
        <v>53</v>
      </c>
      <c r="AB20" s="6" t="s">
        <v>54</v>
      </c>
      <c r="AC20" s="6">
        <v>0</v>
      </c>
      <c r="AD20" s="6" t="s">
        <v>55</v>
      </c>
      <c r="AH20" s="6" t="str">
        <f>""</f>
        <v/>
      </c>
      <c r="AI20" s="6" t="s">
        <v>56</v>
      </c>
      <c r="AJ20" s="6" t="s">
        <v>56</v>
      </c>
      <c r="AK20" s="6" t="s">
        <v>56</v>
      </c>
      <c r="AS20" s="6" t="s">
        <v>63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xiaxin</dc:creator>
  <cp:lastModifiedBy>张信秀</cp:lastModifiedBy>
  <dcterms:created xsi:type="dcterms:W3CDTF">2016-10-17T06:11:33Z</dcterms:created>
  <dcterms:modified xsi:type="dcterms:W3CDTF">2016-10-20T16:57:14Z</dcterms:modified>
</cp:coreProperties>
</file>