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i\OneDrive\Desktop\"/>
    </mc:Choice>
  </mc:AlternateContent>
  <xr:revisionPtr revIDLastSave="0" documentId="13_ncr:1_{6FF032EE-1264-483F-A75D-2E422C7AF400}" xr6:coauthVersionLast="47" xr6:coauthVersionMax="47" xr10:uidLastSave="{00000000-0000-0000-0000-000000000000}"/>
  <bookViews>
    <workbookView xWindow="-108" yWindow="-108" windowWidth="23256" windowHeight="12576" tabRatio="740" xr2:uid="{638F675A-262C-48EE-ABC5-A0EF4EE2FC8B}"/>
  </bookViews>
  <sheets>
    <sheet name="Weekly Avg Revenue by Cohorts" sheetId="3" r:id="rId1"/>
    <sheet name="Cumulative Revenue by Cohorts" sheetId="4" r:id="rId2"/>
    <sheet name="Revenue Prediction by Cohorts" sheetId="5" r:id="rId3"/>
    <sheet name="SQL Queries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M5" i="5"/>
  <c r="N5" i="5" s="1"/>
  <c r="L6" i="5"/>
  <c r="M6" i="5" s="1"/>
  <c r="N6" i="5" s="1"/>
  <c r="K7" i="5"/>
  <c r="L7" i="5" s="1"/>
  <c r="M7" i="5" s="1"/>
  <c r="N7" i="5" s="1"/>
  <c r="J8" i="5"/>
  <c r="K8" i="5" s="1"/>
  <c r="L8" i="5" s="1"/>
  <c r="M8" i="5" s="1"/>
  <c r="N8" i="5" s="1"/>
  <c r="I9" i="5"/>
  <c r="J9" i="5" s="1"/>
  <c r="K9" i="5" s="1"/>
  <c r="L9" i="5" s="1"/>
  <c r="M9" i="5" s="1"/>
  <c r="N9" i="5" s="1"/>
  <c r="H10" i="5"/>
  <c r="I10" i="5" s="1"/>
  <c r="J10" i="5" s="1"/>
  <c r="K10" i="5" s="1"/>
  <c r="L10" i="5" s="1"/>
  <c r="M10" i="5" s="1"/>
  <c r="N10" i="5" s="1"/>
  <c r="G11" i="5"/>
  <c r="H11" i="5" s="1"/>
  <c r="I11" i="5" s="1"/>
  <c r="J11" i="5" s="1"/>
  <c r="K11" i="5" s="1"/>
  <c r="L11" i="5" s="1"/>
  <c r="M11" i="5" s="1"/>
  <c r="N11" i="5" s="1"/>
  <c r="G12" i="5"/>
  <c r="H12" i="5" s="1"/>
  <c r="I12" i="5" s="1"/>
  <c r="J12" i="5" s="1"/>
  <c r="K12" i="5" s="1"/>
  <c r="L12" i="5" s="1"/>
  <c r="M12" i="5" s="1"/>
  <c r="N12" i="5" s="1"/>
  <c r="F12" i="5"/>
  <c r="E13" i="5"/>
  <c r="F13" i="5" s="1"/>
  <c r="G13" i="5" s="1"/>
  <c r="H13" i="5" s="1"/>
  <c r="I13" i="5" s="1"/>
  <c r="J13" i="5" s="1"/>
  <c r="K13" i="5" s="1"/>
  <c r="L13" i="5" s="1"/>
  <c r="M13" i="5" s="1"/>
  <c r="N13" i="5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D14" i="5"/>
  <c r="D15" i="5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C15" i="5"/>
  <c r="B3" i="4"/>
  <c r="C16" i="3"/>
  <c r="D16" i="3"/>
  <c r="E16" i="3"/>
  <c r="K16" i="3"/>
  <c r="L16" i="3"/>
  <c r="M16" i="3"/>
  <c r="B5" i="4"/>
  <c r="C5" i="4" s="1"/>
  <c r="D5" i="4" s="1"/>
  <c r="E5" i="4" s="1"/>
  <c r="F5" i="4" s="1"/>
  <c r="G5" i="4" s="1"/>
  <c r="H5" i="4" s="1"/>
  <c r="F16" i="3"/>
  <c r="G16" i="3"/>
  <c r="B8" i="4"/>
  <c r="B9" i="4"/>
  <c r="B10" i="4"/>
  <c r="B12" i="4"/>
  <c r="B13" i="4"/>
  <c r="C13" i="4" s="1"/>
  <c r="J16" i="3"/>
  <c r="N16" i="3"/>
  <c r="B4" i="4"/>
  <c r="C4" i="4" s="1"/>
  <c r="B6" i="4"/>
  <c r="C6" i="4" s="1"/>
  <c r="D6" i="4" s="1"/>
  <c r="B7" i="4"/>
  <c r="C7" i="4" s="1"/>
  <c r="B15" i="4"/>
  <c r="N16" i="5" l="1"/>
  <c r="I16" i="3"/>
  <c r="C14" i="4"/>
  <c r="C8" i="4"/>
  <c r="D8" i="4" s="1"/>
  <c r="E8" i="4" s="1"/>
  <c r="F8" i="4" s="1"/>
  <c r="G8" i="4" s="1"/>
  <c r="H8" i="4" s="1"/>
  <c r="I8" i="4" s="1"/>
  <c r="H16" i="3"/>
  <c r="B16" i="3"/>
  <c r="D13" i="4"/>
  <c r="D7" i="4"/>
  <c r="E7" i="4" s="1"/>
  <c r="F7" i="4" s="1"/>
  <c r="G7" i="4" s="1"/>
  <c r="H7" i="4" s="1"/>
  <c r="I7" i="4" s="1"/>
  <c r="J7" i="4" s="1"/>
  <c r="E6" i="4"/>
  <c r="F6" i="4" s="1"/>
  <c r="G6" i="4" s="1"/>
  <c r="H6" i="4" s="1"/>
  <c r="I6" i="4" s="1"/>
  <c r="J6" i="4" s="1"/>
  <c r="K6" i="4" s="1"/>
  <c r="I5" i="4"/>
  <c r="J5" i="4" s="1"/>
  <c r="K5" i="4" s="1"/>
  <c r="L5" i="4" s="1"/>
  <c r="D4" i="4"/>
  <c r="E4" i="4" s="1"/>
  <c r="F4" i="4" s="1"/>
  <c r="G4" i="4" s="1"/>
  <c r="H4" i="4" s="1"/>
  <c r="I4" i="4" s="1"/>
  <c r="J4" i="4" s="1"/>
  <c r="K4" i="4" s="1"/>
  <c r="L4" i="4" s="1"/>
  <c r="M4" i="4" s="1"/>
  <c r="C12" i="4"/>
  <c r="D12" i="4" s="1"/>
  <c r="E12" i="4" s="1"/>
  <c r="C10" i="4"/>
  <c r="D10" i="4" s="1"/>
  <c r="E10" i="4" s="1"/>
  <c r="F10" i="4" s="1"/>
  <c r="G10" i="4" s="1"/>
  <c r="C9" i="4"/>
  <c r="D9" i="4" s="1"/>
  <c r="E9" i="4" s="1"/>
  <c r="F9" i="4" s="1"/>
  <c r="G9" i="4" s="1"/>
  <c r="H9" i="4" s="1"/>
  <c r="C3" i="4"/>
  <c r="D3" i="4" s="1"/>
  <c r="E3" i="4" s="1"/>
  <c r="F3" i="4" s="1"/>
  <c r="B14" i="4"/>
  <c r="B11" i="4"/>
  <c r="C11" i="4" s="1"/>
  <c r="D11" i="4" s="1"/>
  <c r="E11" i="4" s="1"/>
  <c r="F11" i="4" s="1"/>
  <c r="B16" i="4" l="1"/>
  <c r="C16" i="4" s="1"/>
  <c r="G3" i="4"/>
  <c r="C17" i="4" l="1"/>
  <c r="D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N17" i="4" s="1"/>
  <c r="H3" i="4"/>
  <c r="I3" i="4" s="1"/>
  <c r="D17" i="4"/>
  <c r="G17" i="4" l="1"/>
  <c r="F17" i="4"/>
  <c r="E17" i="4"/>
  <c r="H17" i="4"/>
  <c r="I17" i="4"/>
  <c r="J3" i="4"/>
  <c r="K3" i="4" l="1"/>
  <c r="J17" i="4"/>
  <c r="L3" i="4" l="1"/>
  <c r="K17" i="4"/>
  <c r="L17" i="4" l="1"/>
  <c r="M3" i="4"/>
  <c r="N3" i="4" l="1"/>
  <c r="M17" i="4" l="1"/>
</calcChain>
</file>

<file path=xl/sharedStrings.xml><?xml version="1.0" encoding="utf-8"?>
<sst xmlns="http://schemas.openxmlformats.org/spreadsheetml/2006/main" count="249" uniqueCount="88">
  <si>
    <t>cohort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</si>
  <si>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</si>
  <si>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</si>
  <si>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</si>
  <si>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</si>
  <si>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</si>
  <si>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</si>
  <si>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</si>
  <si>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</si>
  <si>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</si>
  <si>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</si>
  <si>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</si>
  <si>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</si>
  <si>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</si>
  <si>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WITH</t>
  </si>
  <si>
    <t>SELECT</t>
  </si>
  <si>
    <t>FROM</t>
  </si>
  <si>
    <t>ON</t>
  </si>
  <si>
    <r>
      <t xml:space="preserve">  </t>
    </r>
    <r>
      <rPr>
        <sz val="11"/>
        <color rgb="FF000000"/>
        <rFont val="Consolas"/>
        <family val="3"/>
      </rPr>
      <t>parsed_event_date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</si>
  <si>
    <r>
      <t xml:space="preserve">  </t>
    </r>
    <r>
      <rPr>
        <sz val="11"/>
        <color rgb="FF3367D6"/>
        <rFont val="Consolas"/>
        <family val="3"/>
      </rPr>
      <t>SELECT</t>
    </r>
  </si>
  <si>
    <r>
      <t xml:space="preserve">    </t>
    </r>
    <r>
      <rPr>
        <sz val="11"/>
        <color rgb="FF000000"/>
        <rFont val="Consolas"/>
        <family val="3"/>
      </rPr>
      <t>user_pseudo_id</t>
    </r>
    <r>
      <rPr>
        <sz val="11"/>
        <color rgb="FF3A474E"/>
        <rFont val="Consolas"/>
        <family val="3"/>
      </rPr>
      <t>,</t>
    </r>
  </si>
  <si>
    <r>
      <t xml:space="preserve">    </t>
    </r>
    <r>
      <rPr>
        <sz val="11"/>
        <color rgb="FF3367D6"/>
        <rFont val="Consolas"/>
        <family val="3"/>
      </rPr>
      <t>DATE_TRUNC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MIN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PARSE_DATE</t>
    </r>
    <r>
      <rPr>
        <sz val="11"/>
        <color rgb="FF37474F"/>
        <rFont val="Consolas"/>
        <family val="3"/>
      </rPr>
      <t>(</t>
    </r>
    <r>
      <rPr>
        <sz val="11"/>
        <color rgb="FF0D904F"/>
        <rFont val="Consolas"/>
        <family val="3"/>
      </rPr>
      <t>"%Y%m%d"</t>
    </r>
    <r>
      <rPr>
        <sz val="11"/>
        <color rgb="FF3A474E"/>
        <rFont val="Consolas"/>
        <family val="3"/>
      </rPr>
      <t xml:space="preserve">, </t>
    </r>
    <r>
      <rPr>
        <sz val="11"/>
        <color rgb="FF000000"/>
        <rFont val="Consolas"/>
        <family val="3"/>
      </rPr>
      <t>event_date</t>
    </r>
    <r>
      <rPr>
        <sz val="11"/>
        <color rgb="FF37474F"/>
        <rFont val="Consolas"/>
        <family val="3"/>
      </rPr>
      <t>))</t>
    </r>
    <r>
      <rPr>
        <sz val="11"/>
        <color rgb="FF3A474E"/>
        <rFont val="Consolas"/>
        <family val="3"/>
      </rPr>
      <t xml:space="preserve">,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cohort</t>
    </r>
  </si>
  <si>
    <r>
      <t xml:space="preserve">  </t>
    </r>
    <r>
      <rPr>
        <sz val="11"/>
        <color rgb="FF3367D6"/>
        <rFont val="Consolas"/>
        <family val="3"/>
      </rPr>
      <t>FROM</t>
    </r>
  </si>
  <si>
    <r>
      <t xml:space="preserve">    </t>
    </r>
    <r>
      <rPr>
        <sz val="11"/>
        <color rgb="FF0D904F"/>
        <rFont val="Consolas"/>
        <family val="3"/>
      </rPr>
      <t>`turing_data_analytics.raw_events`</t>
    </r>
  </si>
  <si>
    <r>
      <t xml:space="preserve">  </t>
    </r>
    <r>
      <rPr>
        <sz val="11"/>
        <color rgb="FF3367D6"/>
        <rFont val="Consolas"/>
        <family val="3"/>
      </rPr>
      <t>GROUP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BY</t>
    </r>
  </si>
  <si>
    <r>
      <t xml:space="preserve">    </t>
    </r>
    <r>
      <rPr>
        <sz val="11"/>
        <color rgb="FF000000"/>
        <rFont val="Consolas"/>
        <family val="3"/>
      </rPr>
      <t>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>,</t>
    </r>
  </si>
  <si>
    <r>
      <t xml:space="preserve">  </t>
    </r>
    <r>
      <rPr>
        <sz val="11"/>
        <color rgb="FF000000"/>
        <rFont val="Consolas"/>
        <family val="3"/>
      </rPr>
      <t>parsed_purchase_date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</si>
  <si>
    <r>
      <t xml:space="preserve">    </t>
    </r>
    <r>
      <rPr>
        <sz val="11"/>
        <color rgb="FF000000"/>
        <rFont val="Consolas"/>
        <family val="3"/>
      </rPr>
      <t>event_name</t>
    </r>
    <r>
      <rPr>
        <sz val="11"/>
        <color rgb="FF3A474E"/>
        <rFont val="Consolas"/>
        <family val="3"/>
      </rPr>
      <t xml:space="preserve"> = </t>
    </r>
    <r>
      <rPr>
        <sz val="11"/>
        <color rgb="FF0D904F"/>
        <rFont val="Consolas"/>
        <family val="3"/>
      </rPr>
      <t>'purchase'</t>
    </r>
    <r>
      <rPr>
        <sz val="11"/>
        <color rgb="FF37474F"/>
        <rFont val="Consolas"/>
        <family val="3"/>
      </rPr>
      <t>)</t>
    </r>
  </si>
  <si>
    <r>
      <t xml:space="preserve">  </t>
    </r>
    <r>
      <rPr>
        <sz val="11"/>
        <color rgb="FF000000"/>
        <rFont val="Consolas"/>
        <family val="3"/>
      </rPr>
      <t>cohort</t>
    </r>
    <r>
      <rPr>
        <sz val="11"/>
        <color rgb="FF3A474E"/>
        <rFont val="Consolas"/>
        <family val="3"/>
      </rPr>
      <t>,</t>
    </r>
  </si>
  <si>
    <r>
      <t xml:space="preserve">  </t>
    </r>
    <r>
      <rPr>
        <sz val="11"/>
        <color rgb="FF3367D6"/>
        <rFont val="Consolas"/>
        <family val="3"/>
      </rPr>
      <t>SUM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CASE</t>
    </r>
  </si>
  <si>
    <r>
      <t xml:space="preserve">      </t>
    </r>
    <r>
      <rPr>
        <sz val="11"/>
        <color rgb="FF3367D6"/>
        <rFont val="Consolas"/>
        <family val="3"/>
      </rPr>
      <t>ELSE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0</t>
    </r>
  </si>
  <si>
    <r>
      <t xml:space="preserve">  </t>
    </r>
    <r>
      <rPr>
        <sz val="11"/>
        <color rgb="FF3367D6"/>
        <rFont val="Consolas"/>
        <family val="3"/>
      </rPr>
      <t>END</t>
    </r>
  </si>
  <si>
    <r>
      <t xml:space="preserve">  </t>
    </r>
    <r>
      <rPr>
        <sz val="11"/>
        <color rgb="FF000000"/>
        <rFont val="Consolas"/>
        <family val="3"/>
      </rPr>
      <t>parsed_purchase_date</t>
    </r>
  </si>
  <si>
    <r>
      <t xml:space="preserve">  </t>
    </r>
    <r>
      <rPr>
        <sz val="11"/>
        <color rgb="FF000000"/>
        <rFont val="Consolas"/>
        <family val="3"/>
      </rPr>
      <t>parsed_event_date</t>
    </r>
  </si>
  <si>
    <r>
      <t xml:space="preserve"> 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A474E"/>
        <rFont val="Consolas"/>
        <family val="3"/>
      </rPr>
      <t>=</t>
    </r>
    <r>
      <rPr>
        <sz val="11"/>
        <color rgb="FF000000"/>
        <rFont val="Consolas"/>
        <family val="3"/>
      </rPr>
      <t>parsed_purchase_date.user_pseudo_id</t>
    </r>
  </si>
  <si>
    <r>
      <t>GROUP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BY</t>
    </r>
  </si>
  <si>
    <r>
      <t xml:space="preserve">  </t>
    </r>
    <r>
      <rPr>
        <sz val="11"/>
        <color rgb="FF000000"/>
        <rFont val="Consolas"/>
        <family val="3"/>
      </rPr>
      <t>cohort</t>
    </r>
  </si>
  <si>
    <r>
      <t>ORDER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BY</t>
    </r>
  </si>
  <si>
    <t>Average Revenue By Cohorts Table</t>
  </si>
  <si>
    <t>Cumulative Revenue by Cohorts Table</t>
  </si>
  <si>
    <t>Average</t>
  </si>
  <si>
    <t>Cumulative Growth</t>
  </si>
  <si>
    <t xml:space="preserve">Average  </t>
  </si>
  <si>
    <r>
      <t xml:space="preserve">    </t>
    </r>
    <r>
      <rPr>
        <sz val="11"/>
        <color rgb="FF000000"/>
        <rFont val="Consolas"/>
        <family val="3"/>
      </rPr>
      <t>purchase_revenue_in_usd</t>
    </r>
    <r>
      <rPr>
        <sz val="11"/>
        <color rgb="FF3A474E"/>
        <rFont val="Consolas"/>
        <family val="3"/>
      </rPr>
      <t>,</t>
    </r>
  </si>
  <si>
    <r>
      <t xml:space="preserve">    </t>
    </r>
    <r>
      <rPr>
        <sz val="11"/>
        <color rgb="FF3367D6"/>
        <rFont val="Consolas"/>
        <family val="3"/>
      </rPr>
      <t>DATE_TRUNC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PARSE_DATE</t>
    </r>
    <r>
      <rPr>
        <sz val="11"/>
        <color rgb="FF37474F"/>
        <rFont val="Consolas"/>
        <family val="3"/>
      </rPr>
      <t>(</t>
    </r>
    <r>
      <rPr>
        <sz val="11"/>
        <color rgb="FF0D904F"/>
        <rFont val="Consolas"/>
        <family val="3"/>
      </rPr>
      <t>"%Y%m%d"</t>
    </r>
    <r>
      <rPr>
        <sz val="11"/>
        <color rgb="FF3A474E"/>
        <rFont val="Consolas"/>
        <family val="3"/>
      </rPr>
      <t xml:space="preserve">, </t>
    </r>
    <r>
      <rPr>
        <sz val="11"/>
        <color rgb="FF000000"/>
        <rFont val="Consolas"/>
        <family val="3"/>
      </rPr>
      <t>event_date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,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purchase_date</t>
    </r>
  </si>
  <si>
    <r>
      <t xml:space="preserve">  </t>
    </r>
    <r>
      <rPr>
        <sz val="11"/>
        <color rgb="FF3367D6"/>
        <rFont val="Consolas"/>
        <family val="3"/>
      </rPr>
      <t>WHERE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</si>
  <si>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 = 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</si>
  <si>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week_0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</si>
  <si>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</si>
  <si>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week_1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</si>
  <si>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2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</si>
  <si>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week_2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</si>
  <si>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3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</si>
  <si>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week_3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</si>
  <si>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4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</si>
  <si>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week_4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</si>
  <si>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5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</si>
  <si>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week_5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</si>
  <si>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6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</si>
  <si>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week_6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</si>
  <si>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7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</si>
  <si>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week_7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</si>
  <si>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8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</si>
  <si>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week_8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</si>
  <si>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9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</si>
  <si>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week_9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</si>
  <si>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10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</si>
  <si>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week_10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</si>
  <si>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11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</si>
  <si>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week_11</t>
    </r>
    <r>
      <rPr>
        <sz val="11"/>
        <color rgb="FF3A474E"/>
        <rFont val="Consolas"/>
        <family val="3"/>
      </rPr>
      <t>,</t>
    </r>
  </si>
  <si>
    <r>
      <t xml:space="preserve">      </t>
    </r>
    <r>
      <rPr>
        <sz val="11"/>
        <color rgb="FF3367D6"/>
        <rFont val="Consolas"/>
        <family val="3"/>
      </rPr>
      <t>WHEN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DATE_ADD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parsed_event_date.cohort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INTERVAL</t>
    </r>
    <r>
      <rPr>
        <sz val="11"/>
        <color rgb="FF3A474E"/>
        <rFont val="Consolas"/>
        <family val="3"/>
      </rPr>
      <t xml:space="preserve"> </t>
    </r>
    <r>
      <rPr>
        <sz val="11"/>
        <color rgb="FFF4511E"/>
        <rFont val="Consolas"/>
        <family val="3"/>
      </rPr>
      <t>12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=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parsed_purchase_date.purchase_date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THEN</t>
    </r>
    <r>
      <rPr>
        <sz val="11"/>
        <color rgb="FF3A474E"/>
        <rFont val="Consolas"/>
        <family val="3"/>
      </rPr>
      <t xml:space="preserve"> </t>
    </r>
    <r>
      <rPr>
        <sz val="11"/>
        <color rgb="FF37474F"/>
        <rFont val="Consolas"/>
        <family val="3"/>
      </rPr>
      <t>(</t>
    </r>
    <r>
      <rPr>
        <sz val="11"/>
        <color rgb="FF000000"/>
        <rFont val="Consolas"/>
        <family val="3"/>
      </rPr>
      <t>purchase_revenue_in_usd</t>
    </r>
    <r>
      <rPr>
        <sz val="11"/>
        <color rgb="FF37474F"/>
        <rFont val="Consolas"/>
        <family val="3"/>
      </rPr>
      <t>)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</si>
  <si>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week_12</t>
    </r>
  </si>
  <si>
    <r>
      <t>LEFT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JOIN</t>
    </r>
  </si>
  <si>
    <t>Results Query</t>
  </si>
  <si>
    <t>Revenue Predictions by Cohort</t>
  </si>
  <si>
    <t>Growth</t>
  </si>
  <si>
    <t>User_Count</t>
  </si>
  <si>
    <t>Based on weekly average revenue it seems that average revenue decreases over the 12 weeks</t>
  </si>
  <si>
    <t>There is a blank spot in week 8. There doesn't seem to be a good reason for this, it doesn't make sense for this to actually be 0. Perhaps the servers went down this particular week and no sales were recorded</t>
  </si>
  <si>
    <t>Based on cumulative revenue it appears the revenue increases over 12 weeks with the average of each week increasing over time</t>
  </si>
  <si>
    <t>However, the cumulative growth percentage decreases over time</t>
  </si>
  <si>
    <t>According to our revenue predictions, week 12 follows the pattern we have seen from the weekly average and cumulative revenue charts</t>
  </si>
  <si>
    <t>The average of week  12 also follows the pattern of the cumulative revenue averages and continues to decrease</t>
  </si>
  <si>
    <t>Average Week 12</t>
  </si>
  <si>
    <r>
      <t xml:space="preserve">  </t>
    </r>
    <r>
      <rPr>
        <sz val="11"/>
        <color rgb="FF000000"/>
        <rFont val="Consolas"/>
        <family val="3"/>
      </rPr>
      <t>cohort</t>
    </r>
    <r>
      <rPr>
        <sz val="11"/>
        <color rgb="FF3A474E"/>
        <rFont val="Consolas"/>
        <family val="3"/>
      </rPr>
      <t xml:space="preserve">, 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>,</t>
    </r>
  </si>
  <si>
    <r>
      <t xml:space="preserve">    </t>
    </r>
    <r>
      <rPr>
        <sz val="11"/>
        <color rgb="FF37474F"/>
        <rFont val="Consolas"/>
        <family val="3"/>
      </rPr>
      <t>)/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week_12</t>
    </r>
    <r>
      <rPr>
        <sz val="11"/>
        <color rgb="FF3A474E"/>
        <rFont val="Consolas"/>
        <family val="3"/>
      </rPr>
      <t>,</t>
    </r>
  </si>
  <si>
    <r>
      <t xml:space="preserve">    </t>
    </r>
    <r>
      <rPr>
        <sz val="11"/>
        <color rgb="FF3367D6"/>
        <rFont val="Consolas"/>
        <family val="3"/>
      </rPr>
      <t>COUNT</t>
    </r>
    <r>
      <rPr>
        <sz val="11"/>
        <color rgb="FF37474F"/>
        <rFont val="Consolas"/>
        <family val="3"/>
      </rPr>
      <t>(</t>
    </r>
    <r>
      <rPr>
        <sz val="11"/>
        <color rgb="FF3367D6"/>
        <rFont val="Consolas"/>
        <family val="3"/>
      </rPr>
      <t>DISTINCT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parsed_event_date.user_pseudo_id</t>
    </r>
    <r>
      <rPr>
        <sz val="11"/>
        <color rgb="FF37474F"/>
        <rFont val="Consolas"/>
        <family val="3"/>
      </rPr>
      <t>)</t>
    </r>
    <r>
      <rPr>
        <sz val="11"/>
        <color rgb="FF3A474E"/>
        <rFont val="Consolas"/>
        <family val="3"/>
      </rPr>
      <t xml:space="preserve"> </t>
    </r>
    <r>
      <rPr>
        <sz val="11"/>
        <color rgb="FF3367D6"/>
        <rFont val="Consolas"/>
        <family val="3"/>
      </rPr>
      <t>AS</t>
    </r>
    <r>
      <rPr>
        <sz val="11"/>
        <color rgb="FF3A474E"/>
        <rFont val="Consolas"/>
        <family val="3"/>
      </rPr>
      <t xml:space="preserve"> </t>
    </r>
    <r>
      <rPr>
        <sz val="11"/>
        <color rgb="FF000000"/>
        <rFont val="Consolas"/>
        <family val="3"/>
      </rPr>
      <t>User_Count</t>
    </r>
  </si>
  <si>
    <t>Updated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</si>
</sst>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0.00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67D6"/>
      <name val="Consolas"/>
      <family val="3"/>
    </font>
    <font>
      <sz val="11"/>
      <color rgb="FF3A474E"/>
      <name val="Consolas"/>
      <family val="3"/>
    </font>
    <font>
      <sz val="11"/>
      <color rgb="FF000000"/>
      <name val="Consolas"/>
      <family val="3"/>
    </font>
    <font>
      <sz val="11"/>
      <color rgb="FF37474F"/>
      <name val="Consolas"/>
      <family val="3"/>
    </font>
    <font>
      <sz val="11"/>
      <color rgb="FF0D904F"/>
      <name val="Consolas"/>
      <family val="3"/>
    </font>
    <font>
      <sz val="11"/>
      <color rgb="FFF4511E"/>
      <name val="Consolas"/>
      <family val="3"/>
    </font>
    <font>
      <b/>
      <sz val="20"/>
      <color theme="1"/>
      <name val="Aptos Narrow"/>
      <family val="2"/>
      <scheme val="minor"/>
    </font>
    <font>
      <sz val="10"/>
      <name val="HelveticaNowText-Regular"/>
    </font>
    <font>
      <sz val="10"/>
      <color rgb="FF040C28"/>
      <name val="Arial"/>
      <family val="2"/>
    </font>
    <font>
      <sz val="14"/>
      <color theme="1"/>
      <name val="Aptos Narrow"/>
      <family val="2"/>
      <scheme val="minor"/>
    </font>
    <font>
      <b/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164" fontId="0" fillId="0" borderId="0" xfId="1" applyNumberFormat="1" applyFont="1"/>
    <xf numFmtId="0" fontId="10" fillId="0" borderId="0" xfId="0" applyFont="1" applyAlignment="1">
      <alignment wrapText="1"/>
    </xf>
    <xf numFmtId="2" fontId="0" fillId="0" borderId="0" xfId="0" applyNumberFormat="1"/>
    <xf numFmtId="9" fontId="0" fillId="0" borderId="0" xfId="2" applyFont="1"/>
    <xf numFmtId="0" fontId="11" fillId="0" borderId="0" xfId="0" applyFont="1" applyAlignment="1">
      <alignment wrapText="1"/>
    </xf>
    <xf numFmtId="44" fontId="0" fillId="0" borderId="0" xfId="0" applyNumberFormat="1"/>
    <xf numFmtId="0" fontId="2" fillId="2" borderId="0" xfId="0" applyFont="1" applyFill="1"/>
    <xf numFmtId="10" fontId="0" fillId="0" borderId="0" xfId="2" applyNumberFormat="1" applyFont="1"/>
    <xf numFmtId="164" fontId="0" fillId="0" borderId="0" xfId="0" applyNumberFormat="1"/>
    <xf numFmtId="0" fontId="0" fillId="3" borderId="11" xfId="0" applyFill="1" applyBorder="1"/>
    <xf numFmtId="0" fontId="0" fillId="3" borderId="0" xfId="0" applyFill="1"/>
    <xf numFmtId="0" fontId="0" fillId="0" borderId="11" xfId="0" applyBorder="1"/>
    <xf numFmtId="0" fontId="0" fillId="3" borderId="10" xfId="0" applyFill="1" applyBorder="1"/>
    <xf numFmtId="0" fontId="0" fillId="0" borderId="10" xfId="0" applyBorder="1"/>
    <xf numFmtId="0" fontId="0" fillId="0" borderId="12" xfId="0" applyBorder="1"/>
    <xf numFmtId="165" fontId="0" fillId="0" borderId="10" xfId="0" applyNumberFormat="1" applyBorder="1"/>
    <xf numFmtId="165" fontId="0" fillId="0" borderId="0" xfId="0" applyNumberFormat="1"/>
    <xf numFmtId="44" fontId="0" fillId="0" borderId="0" xfId="1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/>
    <xf numFmtId="0" fontId="13" fillId="2" borderId="0" xfId="0" applyFont="1" applyFill="1" applyAlignment="1">
      <alignment vertical="center"/>
    </xf>
    <xf numFmtId="0" fontId="9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3C61-A122-476E-960C-3D2D84EB3117}">
  <dimension ref="A1:W37"/>
  <sheetViews>
    <sheetView tabSelected="1" workbookViewId="0">
      <selection activeCell="A20" sqref="A20:W20"/>
    </sheetView>
  </sheetViews>
  <sheetFormatPr defaultRowHeight="15"/>
  <cols>
    <col min="1" max="1" width="10.28515625" bestFit="1" customWidth="1"/>
    <col min="15" max="15" width="12" bestFit="1" customWidth="1"/>
  </cols>
  <sheetData>
    <row r="1" spans="1:17" ht="26.25">
      <c r="A1" s="38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76</v>
      </c>
      <c r="Q2" s="11"/>
    </row>
    <row r="3" spans="1:17">
      <c r="A3" s="2">
        <v>44136</v>
      </c>
      <c r="B3" s="1">
        <v>0.93799183185576196</v>
      </c>
      <c r="C3" s="1">
        <v>0.32637712919613499</v>
      </c>
      <c r="D3" s="1">
        <v>0.26720788923199501</v>
      </c>
      <c r="E3" s="1">
        <v>0.26172925590198198</v>
      </c>
      <c r="F3" s="1">
        <v>0.15987648172128699</v>
      </c>
      <c r="G3" s="1">
        <v>0.15320251021018</v>
      </c>
      <c r="H3" s="1">
        <v>0.165305309293754</v>
      </c>
      <c r="I3" s="1">
        <v>2.50024902878772E-2</v>
      </c>
      <c r="J3" s="1">
        <v>7.8195039346548399E-3</v>
      </c>
      <c r="K3" s="1">
        <v>1.37961948401235E-2</v>
      </c>
      <c r="L3" s="1">
        <v>2.31596772586911E-2</v>
      </c>
      <c r="M3" s="1">
        <v>1.49417272636716E-2</v>
      </c>
      <c r="N3" s="1">
        <v>1.81791015041338E-2</v>
      </c>
      <c r="O3" s="1">
        <v>20078</v>
      </c>
      <c r="Q3" s="11"/>
    </row>
    <row r="4" spans="1:17">
      <c r="A4" s="2">
        <v>44143</v>
      </c>
      <c r="B4" s="1">
        <v>1.1919664859536701</v>
      </c>
      <c r="C4" s="1">
        <v>0.38128388368654498</v>
      </c>
      <c r="D4" s="1">
        <v>0.28123459832429698</v>
      </c>
      <c r="E4" s="1">
        <v>0.22930014785608599</v>
      </c>
      <c r="F4" s="1">
        <v>0.27655248891079298</v>
      </c>
      <c r="G4" s="1">
        <v>0.10448496796451399</v>
      </c>
      <c r="H4" s="1">
        <v>3.9366683095120703E-2</v>
      </c>
      <c r="I4" s="1">
        <v>6.9369147363233102E-2</v>
      </c>
      <c r="J4" s="1"/>
      <c r="K4" s="1">
        <v>1.2013307047806799E-2</v>
      </c>
      <c r="L4" s="1">
        <v>3.5485460818136999E-2</v>
      </c>
      <c r="M4" s="1">
        <v>2.0515032035485398E-2</v>
      </c>
      <c r="N4" s="1"/>
      <c r="O4" s="1">
        <v>16232</v>
      </c>
      <c r="Q4" s="11"/>
    </row>
    <row r="5" spans="1:17">
      <c r="A5" s="2">
        <v>44150</v>
      </c>
      <c r="B5" s="1">
        <v>1.3817315774726799</v>
      </c>
      <c r="C5" s="1">
        <v>0.29677780891005801</v>
      </c>
      <c r="D5" s="1">
        <v>0.21871672737461401</v>
      </c>
      <c r="E5" s="1">
        <v>0.227570748108713</v>
      </c>
      <c r="F5" s="1">
        <v>0.167105631829644</v>
      </c>
      <c r="G5" s="1">
        <v>2.56094144017932E-2</v>
      </c>
      <c r="H5" s="1">
        <v>2.8803586438778301E-2</v>
      </c>
      <c r="I5" s="1">
        <v>2.2022975623423899E-2</v>
      </c>
      <c r="J5" s="1">
        <v>2.0958251611095501E-2</v>
      </c>
      <c r="K5" s="1">
        <v>6.2202297562342296E-3</v>
      </c>
      <c r="L5" s="1">
        <v>4.4270103670495898E-3</v>
      </c>
      <c r="M5" s="1"/>
      <c r="N5" s="1"/>
      <c r="O5" s="1">
        <v>17845</v>
      </c>
      <c r="Q5" s="11"/>
    </row>
    <row r="6" spans="1:17">
      <c r="A6" s="2">
        <v>44157</v>
      </c>
      <c r="B6" s="1">
        <v>1.6472475429036999</v>
      </c>
      <c r="C6" s="1">
        <v>0.23588124458929499</v>
      </c>
      <c r="D6" s="1">
        <v>0.225339919539644</v>
      </c>
      <c r="E6" s="1">
        <v>0.119366502011508</v>
      </c>
      <c r="F6" s="1">
        <v>3.7021948362784503E-2</v>
      </c>
      <c r="G6" s="1">
        <v>1.3240311656566601E-2</v>
      </c>
      <c r="H6" s="1">
        <v>6.4164587258746198E-3</v>
      </c>
      <c r="I6" s="1">
        <v>1.05922493252533E-2</v>
      </c>
      <c r="J6" s="1">
        <v>3.4577583133879902E-2</v>
      </c>
      <c r="K6" s="1">
        <v>3.7683963945612802E-3</v>
      </c>
      <c r="L6" s="1"/>
      <c r="M6" s="1"/>
      <c r="N6" s="1"/>
      <c r="O6" s="1">
        <v>19637</v>
      </c>
      <c r="Q6" s="11"/>
    </row>
    <row r="7" spans="1:17">
      <c r="A7" s="2">
        <v>44164</v>
      </c>
      <c r="B7" s="1">
        <v>1.31940339229684</v>
      </c>
      <c r="C7" s="1">
        <v>0.36342139966349801</v>
      </c>
      <c r="D7" s="1">
        <v>0.24328134236733201</v>
      </c>
      <c r="E7" s="1">
        <v>4.8019644399981798E-2</v>
      </c>
      <c r="F7" s="1">
        <v>1.24141694329498E-2</v>
      </c>
      <c r="G7" s="1">
        <v>2.2145423127643098E-2</v>
      </c>
      <c r="H7" s="1">
        <v>6.0934018462098097E-3</v>
      </c>
      <c r="I7" s="1">
        <v>1.19594379518894E-2</v>
      </c>
      <c r="J7" s="1">
        <v>5.4113046246191598E-3</v>
      </c>
      <c r="K7" s="1"/>
      <c r="L7" s="1"/>
      <c r="M7" s="1"/>
      <c r="N7" s="1"/>
      <c r="O7" s="1">
        <v>21991</v>
      </c>
      <c r="Q7" s="11"/>
    </row>
    <row r="8" spans="1:17">
      <c r="A8" s="2">
        <v>44171</v>
      </c>
      <c r="B8" s="1">
        <v>1.2025722327122399</v>
      </c>
      <c r="C8" s="1">
        <v>0.32943817022337801</v>
      </c>
      <c r="D8" s="1">
        <v>8.1477786882325695E-2</v>
      </c>
      <c r="E8" s="1">
        <v>3.44151911361288E-2</v>
      </c>
      <c r="F8" s="1">
        <v>2.08414977377177E-2</v>
      </c>
      <c r="G8" s="1">
        <v>2.6933627845666001E-2</v>
      </c>
      <c r="H8" s="1">
        <v>2.4404146923652399E-2</v>
      </c>
      <c r="I8" s="1">
        <v>2.2088424952794801E-3</v>
      </c>
      <c r="J8" s="1"/>
      <c r="K8" s="1"/>
      <c r="L8" s="1"/>
      <c r="M8" s="1"/>
      <c r="N8" s="1"/>
      <c r="O8" s="1">
        <v>28069</v>
      </c>
      <c r="Q8" s="11"/>
    </row>
    <row r="9" spans="1:17">
      <c r="A9" s="2">
        <v>44178</v>
      </c>
      <c r="B9" s="1">
        <v>1.00822963463602</v>
      </c>
      <c r="C9" s="1">
        <v>0.107820140738679</v>
      </c>
      <c r="D9" s="1">
        <v>4.0233769331689997E-2</v>
      </c>
      <c r="E9" s="1">
        <v>3.02150836878304E-2</v>
      </c>
      <c r="F9" s="1">
        <v>4.0830119667634002E-2</v>
      </c>
      <c r="G9" s="1">
        <v>2.9817516797201099E-2</v>
      </c>
      <c r="H9" s="1">
        <v>3.9756689062934802E-4</v>
      </c>
      <c r="I9" s="1"/>
      <c r="J9" s="1"/>
      <c r="K9" s="1"/>
      <c r="L9" s="1"/>
      <c r="M9" s="1"/>
      <c r="N9" s="1"/>
      <c r="O9" s="1">
        <v>25153</v>
      </c>
      <c r="Q9" s="11"/>
    </row>
    <row r="10" spans="1:17">
      <c r="A10" s="2">
        <v>44185</v>
      </c>
      <c r="B10" s="1">
        <v>0.36870443073471598</v>
      </c>
      <c r="C10" s="1">
        <v>5.38418395961862E-2</v>
      </c>
      <c r="D10" s="1">
        <v>2.0919798093101499E-2</v>
      </c>
      <c r="E10" s="1">
        <v>2.3275378575434599E-2</v>
      </c>
      <c r="F10" s="1">
        <v>1.80033651149747E-2</v>
      </c>
      <c r="G10" s="1">
        <v>8.0762759394279304E-3</v>
      </c>
      <c r="H10" s="1"/>
      <c r="I10" s="1"/>
      <c r="J10" s="1"/>
      <c r="K10" s="1"/>
      <c r="L10" s="1"/>
      <c r="M10" s="1"/>
      <c r="N10" s="1"/>
      <c r="O10" s="1">
        <v>17830</v>
      </c>
      <c r="Q10" s="11"/>
    </row>
    <row r="11" spans="1:17">
      <c r="A11" s="2">
        <v>44192</v>
      </c>
      <c r="B11" s="1">
        <v>0.33907733236592202</v>
      </c>
      <c r="C11" s="1">
        <v>5.0849507225346098E-2</v>
      </c>
      <c r="D11" s="1">
        <v>4.5347360783602299E-3</v>
      </c>
      <c r="E11" s="1">
        <v>2.03760807787653E-2</v>
      </c>
      <c r="F11" s="1">
        <v>5.9858516234355102E-3</v>
      </c>
      <c r="G11" s="1"/>
      <c r="H11" s="1"/>
      <c r="I11" s="1"/>
      <c r="J11" s="1"/>
      <c r="K11" s="1"/>
      <c r="L11" s="1"/>
      <c r="M11" s="1"/>
      <c r="N11" s="1"/>
      <c r="O11" s="1">
        <v>16539</v>
      </c>
      <c r="Q11" s="11"/>
    </row>
    <row r="12" spans="1:17">
      <c r="A12" s="2">
        <v>44199</v>
      </c>
      <c r="B12" s="1">
        <v>0.22837446210591</v>
      </c>
      <c r="C12" s="1">
        <v>6.42838324405023E-2</v>
      </c>
      <c r="D12" s="1">
        <v>2.73996662861157E-2</v>
      </c>
      <c r="E12" s="1">
        <v>4.7422499341354101E-3</v>
      </c>
      <c r="F12" s="1"/>
      <c r="G12" s="1"/>
      <c r="H12" s="1"/>
      <c r="I12" s="1"/>
      <c r="J12" s="1"/>
      <c r="K12" s="1"/>
      <c r="L12" s="1"/>
      <c r="M12" s="1"/>
      <c r="N12" s="1"/>
      <c r="O12" s="1">
        <v>22774</v>
      </c>
      <c r="Q12" s="11"/>
    </row>
    <row r="13" spans="1:17">
      <c r="A13" s="2">
        <v>44206</v>
      </c>
      <c r="B13" s="1">
        <v>0.39940331903785098</v>
      </c>
      <c r="C13" s="1">
        <v>5.8502703710609699E-2</v>
      </c>
      <c r="D13" s="1">
        <v>1.2446391944806999E-2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21452</v>
      </c>
      <c r="Q13" s="11"/>
    </row>
    <row r="14" spans="1:17">
      <c r="A14" s="2">
        <v>44213</v>
      </c>
      <c r="B14" s="1">
        <v>0.90318544894620301</v>
      </c>
      <c r="C14" s="1">
        <v>0.12202867866422799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20782</v>
      </c>
      <c r="Q14" s="11"/>
    </row>
    <row r="15" spans="1:17">
      <c r="A15" s="2">
        <v>44220</v>
      </c>
      <c r="B15" s="1">
        <v>0.19212678936605301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19560</v>
      </c>
      <c r="Q15" s="11"/>
    </row>
    <row r="16" spans="1:17">
      <c r="A16" s="14" t="s">
        <v>42</v>
      </c>
      <c r="B16" s="15">
        <f>AVERAGE(B3:B15)</f>
        <v>0.85538572926058221</v>
      </c>
      <c r="C16" s="15">
        <f>AVERAGE(C3:C14)</f>
        <v>0.19920886155370501</v>
      </c>
      <c r="D16" s="15">
        <f>AVERAGE(D3:D13)</f>
        <v>0.12934478413220751</v>
      </c>
      <c r="E16" s="15">
        <f>AVERAGE(E3:E12)</f>
        <v>9.9901028239056527E-2</v>
      </c>
      <c r="F16" s="15">
        <f>AVERAGE(F3:F11)</f>
        <v>8.2070172711246669E-2</v>
      </c>
      <c r="G16" s="15">
        <f>AVERAGE(G3:G15)</f>
        <v>4.7938755992873991E-2</v>
      </c>
      <c r="H16" s="15">
        <f t="shared" ref="H16:N16" si="0">AVERAGE(H3:H15)</f>
        <v>3.8683879030574179E-2</v>
      </c>
      <c r="I16" s="15">
        <f t="shared" si="0"/>
        <v>2.3525857174492727E-2</v>
      </c>
      <c r="J16" s="15">
        <f t="shared" si="0"/>
        <v>1.7191660826062351E-2</v>
      </c>
      <c r="K16" s="15">
        <f t="shared" si="0"/>
        <v>8.9495320096814514E-3</v>
      </c>
      <c r="L16" s="15">
        <f t="shared" si="0"/>
        <v>2.1024049481292564E-2</v>
      </c>
      <c r="M16" s="15">
        <f t="shared" si="0"/>
        <v>1.7728379649578498E-2</v>
      </c>
      <c r="N16" s="15">
        <f t="shared" si="0"/>
        <v>1.81791015041338E-2</v>
      </c>
    </row>
    <row r="18" spans="1:23">
      <c r="C18" s="23"/>
    </row>
    <row r="19" spans="1:23" ht="18.75">
      <c r="A19" s="39" t="s">
        <v>77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23" ht="18.75">
      <c r="A20" s="39" t="s">
        <v>78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4.4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4" spans="1:23">
      <c r="A24" s="11"/>
    </row>
    <row r="25" spans="1:23">
      <c r="A25" s="11"/>
    </row>
    <row r="26" spans="1:23">
      <c r="A26" s="11"/>
    </row>
    <row r="27" spans="1:23">
      <c r="A27" s="11"/>
    </row>
    <row r="28" spans="1:23">
      <c r="A28" s="11"/>
    </row>
    <row r="29" spans="1:23">
      <c r="A29" s="11"/>
    </row>
    <row r="30" spans="1:23">
      <c r="A30" s="11"/>
    </row>
    <row r="31" spans="1:23">
      <c r="A31" s="11"/>
    </row>
    <row r="32" spans="1:2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</sheetData>
  <mergeCells count="3">
    <mergeCell ref="A1:O1"/>
    <mergeCell ref="A19:K19"/>
    <mergeCell ref="A20:W20"/>
  </mergeCells>
  <conditionalFormatting sqref="B3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FE3B-5E70-460E-A94B-D3C9BEEF5DC5}">
  <dimension ref="A1:P21"/>
  <sheetViews>
    <sheetView workbookViewId="0">
      <selection activeCell="N17" sqref="N17"/>
    </sheetView>
  </sheetViews>
  <sheetFormatPr defaultRowHeight="15"/>
  <cols>
    <col min="1" max="1" width="16.28515625" bestFit="1" customWidth="1"/>
    <col min="15" max="15" width="10.28515625" bestFit="1" customWidth="1"/>
    <col min="16" max="16" width="14.5703125" customWidth="1"/>
  </cols>
  <sheetData>
    <row r="1" spans="1:16" ht="27" thickBot="1">
      <c r="A1" s="40" t="s">
        <v>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6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33" t="s">
        <v>13</v>
      </c>
      <c r="O2" s="5" t="s">
        <v>76</v>
      </c>
    </row>
    <row r="3" spans="1:16">
      <c r="A3" s="6">
        <v>44136</v>
      </c>
      <c r="B3" s="1">
        <f>'Weekly Avg Revenue by Cohorts'!B3</f>
        <v>0.93799183185576196</v>
      </c>
      <c r="C3" s="1">
        <f>B3+'Weekly Avg Revenue by Cohorts'!C3</f>
        <v>1.2643689610518969</v>
      </c>
      <c r="D3" s="1">
        <f>C3+'Weekly Avg Revenue by Cohorts'!D3</f>
        <v>1.531576850283892</v>
      </c>
      <c r="E3" s="1">
        <f>D3+'Weekly Avg Revenue by Cohorts'!E3</f>
        <v>1.7933061061858739</v>
      </c>
      <c r="F3" s="1">
        <f>E3+'Weekly Avg Revenue by Cohorts'!F3</f>
        <v>1.9531825879071609</v>
      </c>
      <c r="G3" s="1">
        <f>F3+'Weekly Avg Revenue by Cohorts'!G3</f>
        <v>2.1063850981173409</v>
      </c>
      <c r="H3" s="1">
        <f>G3+'Weekly Avg Revenue by Cohorts'!H3</f>
        <v>2.2716904074110951</v>
      </c>
      <c r="I3" s="1">
        <f>H3+'Weekly Avg Revenue by Cohorts'!I3</f>
        <v>2.2966928976989722</v>
      </c>
      <c r="J3" s="1">
        <f>I3+'Weekly Avg Revenue by Cohorts'!J3</f>
        <v>2.3045124016336271</v>
      </c>
      <c r="K3" s="1">
        <f>J3+'Weekly Avg Revenue by Cohorts'!K3</f>
        <v>2.3183085964737504</v>
      </c>
      <c r="L3" s="1">
        <f>K3+'Weekly Avg Revenue by Cohorts'!L3</f>
        <v>2.3414682737324415</v>
      </c>
      <c r="M3" s="1">
        <f>L3+'Weekly Avg Revenue by Cohorts'!M3</f>
        <v>2.3564100009961129</v>
      </c>
      <c r="N3" s="34">
        <f>M3+'Weekly Avg Revenue by Cohorts'!N3</f>
        <v>2.3745891025002468</v>
      </c>
      <c r="O3" s="7">
        <v>20078</v>
      </c>
    </row>
    <row r="4" spans="1:16">
      <c r="A4" s="6">
        <v>44143</v>
      </c>
      <c r="B4" s="1">
        <f>'Weekly Avg Revenue by Cohorts'!B4</f>
        <v>1.1919664859536701</v>
      </c>
      <c r="C4" s="1">
        <f>B4+'Weekly Avg Revenue by Cohorts'!C4</f>
        <v>1.5732503696402151</v>
      </c>
      <c r="D4" s="1">
        <f>C4+'Weekly Avg Revenue by Cohorts'!D4</f>
        <v>1.8544849679645121</v>
      </c>
      <c r="E4" s="1">
        <f>D4+'Weekly Avg Revenue by Cohorts'!E4</f>
        <v>2.0837851158205982</v>
      </c>
      <c r="F4" s="1">
        <f>E4+'Weekly Avg Revenue by Cohorts'!F4</f>
        <v>2.3603376047313911</v>
      </c>
      <c r="G4" s="1">
        <f>F4+'Weekly Avg Revenue by Cohorts'!G4</f>
        <v>2.4648225726959052</v>
      </c>
      <c r="H4" s="1">
        <f>G4+'Weekly Avg Revenue by Cohorts'!H4</f>
        <v>2.5041892557910259</v>
      </c>
      <c r="I4" s="1">
        <f>H4+'Weekly Avg Revenue by Cohorts'!I4</f>
        <v>2.5735584031542591</v>
      </c>
      <c r="J4" s="1">
        <f>I4+'Weekly Avg Revenue by Cohorts'!J4</f>
        <v>2.5735584031542591</v>
      </c>
      <c r="K4" s="1">
        <f>J4+'Weekly Avg Revenue by Cohorts'!K4</f>
        <v>2.5855717102020659</v>
      </c>
      <c r="L4" s="1">
        <f>K4+'Weekly Avg Revenue by Cohorts'!L4</f>
        <v>2.6210571710202029</v>
      </c>
      <c r="M4" s="1">
        <f>L4+'Weekly Avg Revenue by Cohorts'!M4</f>
        <v>2.6415722030556883</v>
      </c>
      <c r="N4" s="34"/>
      <c r="O4" s="7">
        <v>16232</v>
      </c>
    </row>
    <row r="5" spans="1:16">
      <c r="A5" s="6">
        <v>44150</v>
      </c>
      <c r="B5" s="1">
        <f>'Weekly Avg Revenue by Cohorts'!B5</f>
        <v>1.3817315774726799</v>
      </c>
      <c r="C5" s="1">
        <f>B5+'Weekly Avg Revenue by Cohorts'!C5</f>
        <v>1.6785093863827378</v>
      </c>
      <c r="D5" s="1">
        <f>C5+'Weekly Avg Revenue by Cohorts'!D5</f>
        <v>1.8972261137573518</v>
      </c>
      <c r="E5" s="1">
        <f>D5+'Weekly Avg Revenue by Cohorts'!E5</f>
        <v>2.1247968618660646</v>
      </c>
      <c r="F5" s="1">
        <f>E5+'Weekly Avg Revenue by Cohorts'!F5</f>
        <v>2.2919024936957086</v>
      </c>
      <c r="G5" s="1">
        <f>F5+'Weekly Avg Revenue by Cohorts'!G5</f>
        <v>2.3175119080975017</v>
      </c>
      <c r="H5" s="1">
        <f>G5+'Weekly Avg Revenue by Cohorts'!H5</f>
        <v>2.3463154945362801</v>
      </c>
      <c r="I5" s="1">
        <f>H5+'Weekly Avg Revenue by Cohorts'!I5</f>
        <v>2.3683384701597041</v>
      </c>
      <c r="J5" s="1">
        <f>I5+'Weekly Avg Revenue by Cohorts'!J5</f>
        <v>2.3892967217707994</v>
      </c>
      <c r="K5" s="1">
        <f>J5+'Weekly Avg Revenue by Cohorts'!K5</f>
        <v>2.3955169515270338</v>
      </c>
      <c r="L5" s="1">
        <f>K5+'Weekly Avg Revenue by Cohorts'!L5</f>
        <v>2.3999439618940834</v>
      </c>
      <c r="M5" s="1"/>
      <c r="N5" s="34"/>
      <c r="O5" s="7">
        <v>17845</v>
      </c>
      <c r="P5" s="19"/>
    </row>
    <row r="6" spans="1:16">
      <c r="A6" s="6">
        <v>44157</v>
      </c>
      <c r="B6" s="1">
        <f>'Weekly Avg Revenue by Cohorts'!B6</f>
        <v>1.6472475429036999</v>
      </c>
      <c r="C6" s="1">
        <f>B6+'Weekly Avg Revenue by Cohorts'!C6</f>
        <v>1.8831287874929949</v>
      </c>
      <c r="D6" s="1">
        <f>C6+'Weekly Avg Revenue by Cohorts'!D6</f>
        <v>2.1084687070326389</v>
      </c>
      <c r="E6" s="1">
        <f>D6+'Weekly Avg Revenue by Cohorts'!E6</f>
        <v>2.2278352090441471</v>
      </c>
      <c r="F6" s="1">
        <f>E6+'Weekly Avg Revenue by Cohorts'!F6</f>
        <v>2.2648571574069316</v>
      </c>
      <c r="G6" s="1">
        <f>F6+'Weekly Avg Revenue by Cohorts'!G6</f>
        <v>2.2780974690634981</v>
      </c>
      <c r="H6" s="1">
        <f>G6+'Weekly Avg Revenue by Cohorts'!H6</f>
        <v>2.2845139277893729</v>
      </c>
      <c r="I6" s="1">
        <f>H6+'Weekly Avg Revenue by Cohorts'!I6</f>
        <v>2.2951061771146262</v>
      </c>
      <c r="J6" s="1">
        <f>I6+'Weekly Avg Revenue by Cohorts'!J6</f>
        <v>2.3296837602485061</v>
      </c>
      <c r="K6" s="1">
        <f>J6+'Weekly Avg Revenue by Cohorts'!K6</f>
        <v>2.3334521566430673</v>
      </c>
      <c r="L6" s="1"/>
      <c r="M6" s="1"/>
      <c r="N6" s="34"/>
      <c r="O6" s="7">
        <v>19637</v>
      </c>
    </row>
    <row r="7" spans="1:16">
      <c r="A7" s="6">
        <v>44164</v>
      </c>
      <c r="B7" s="1">
        <f>'Weekly Avg Revenue by Cohorts'!B7</f>
        <v>1.31940339229684</v>
      </c>
      <c r="C7" s="1">
        <f>B7+'Weekly Avg Revenue by Cohorts'!C7</f>
        <v>1.6828247919603381</v>
      </c>
      <c r="D7" s="1">
        <f>C7+'Weekly Avg Revenue by Cohorts'!D7</f>
        <v>1.9261061343276702</v>
      </c>
      <c r="E7" s="1">
        <f>D7+'Weekly Avg Revenue by Cohorts'!E7</f>
        <v>1.974125778727652</v>
      </c>
      <c r="F7" s="1">
        <f>E7+'Weekly Avg Revenue by Cohorts'!F7</f>
        <v>1.9865399481606019</v>
      </c>
      <c r="G7" s="1">
        <f>F7+'Weekly Avg Revenue by Cohorts'!G7</f>
        <v>2.0086853712882449</v>
      </c>
      <c r="H7" s="1">
        <f>G7+'Weekly Avg Revenue by Cohorts'!H7</f>
        <v>2.0147787731344549</v>
      </c>
      <c r="I7" s="1">
        <f>H7+'Weekly Avg Revenue by Cohorts'!I7</f>
        <v>2.0267382110863443</v>
      </c>
      <c r="J7" s="1">
        <f>I7+'Weekly Avg Revenue by Cohorts'!J7</f>
        <v>2.0321495157109637</v>
      </c>
      <c r="K7" s="1"/>
      <c r="L7" s="1"/>
      <c r="M7" s="1"/>
      <c r="N7" s="34"/>
      <c r="O7" s="7">
        <v>21991</v>
      </c>
    </row>
    <row r="8" spans="1:16">
      <c r="A8" s="6">
        <v>44171</v>
      </c>
      <c r="B8" s="1">
        <f>'Weekly Avg Revenue by Cohorts'!B8</f>
        <v>1.2025722327122399</v>
      </c>
      <c r="C8" s="1">
        <f>B8+'Weekly Avg Revenue by Cohorts'!C8</f>
        <v>1.5320104029356179</v>
      </c>
      <c r="D8" s="1">
        <f>C8+'Weekly Avg Revenue by Cohorts'!D8</f>
        <v>1.6134881898179436</v>
      </c>
      <c r="E8" s="1">
        <f>D8+'Weekly Avg Revenue by Cohorts'!E8</f>
        <v>1.6479033809540724</v>
      </c>
      <c r="F8" s="1">
        <f>E8+'Weekly Avg Revenue by Cohorts'!F8</f>
        <v>1.66874487869179</v>
      </c>
      <c r="G8" s="1">
        <f>F8+'Weekly Avg Revenue by Cohorts'!G8</f>
        <v>1.695678506537456</v>
      </c>
      <c r="H8" s="1">
        <f>G8+'Weekly Avg Revenue by Cohorts'!H8</f>
        <v>1.7200826534611084</v>
      </c>
      <c r="I8" s="1">
        <f>H8+'Weekly Avg Revenue by Cohorts'!I8</f>
        <v>1.722291495956388</v>
      </c>
      <c r="J8" s="1"/>
      <c r="K8" s="1"/>
      <c r="L8" s="1"/>
      <c r="M8" s="1"/>
      <c r="N8" s="34"/>
      <c r="O8" s="7">
        <v>28069</v>
      </c>
    </row>
    <row r="9" spans="1:16">
      <c r="A9" s="6">
        <v>44178</v>
      </c>
      <c r="B9" s="1">
        <f>'Weekly Avg Revenue by Cohorts'!B9</f>
        <v>1.00822963463602</v>
      </c>
      <c r="C9" s="1">
        <f>B9+'Weekly Avg Revenue by Cohorts'!C9</f>
        <v>1.116049775374699</v>
      </c>
      <c r="D9" s="1">
        <f>C9+'Weekly Avg Revenue by Cohorts'!D9</f>
        <v>1.1562835447063891</v>
      </c>
      <c r="E9" s="1">
        <f>D9+'Weekly Avg Revenue by Cohorts'!E9</f>
        <v>1.1864986283942194</v>
      </c>
      <c r="F9" s="1">
        <f>E9+'Weekly Avg Revenue by Cohorts'!F9</f>
        <v>1.2273287480618533</v>
      </c>
      <c r="G9" s="1">
        <f>F9+'Weekly Avg Revenue by Cohorts'!G9</f>
        <v>1.2571462648590543</v>
      </c>
      <c r="H9" s="1">
        <f>G9+'Weekly Avg Revenue by Cohorts'!H9</f>
        <v>1.2575438317496836</v>
      </c>
      <c r="I9" s="1"/>
      <c r="J9" s="1"/>
      <c r="K9" s="1"/>
      <c r="L9" s="1"/>
      <c r="M9" s="1"/>
      <c r="N9" s="34"/>
      <c r="O9" s="7">
        <v>25153</v>
      </c>
    </row>
    <row r="10" spans="1:16">
      <c r="A10" s="6">
        <v>44185</v>
      </c>
      <c r="B10" s="1">
        <f>'Weekly Avg Revenue by Cohorts'!B10</f>
        <v>0.36870443073471598</v>
      </c>
      <c r="C10" s="1">
        <f>B10+'Weekly Avg Revenue by Cohorts'!C10</f>
        <v>0.4225462703309022</v>
      </c>
      <c r="D10" s="1">
        <f>C10+'Weekly Avg Revenue by Cohorts'!D10</f>
        <v>0.44346606842400371</v>
      </c>
      <c r="E10" s="1">
        <f>D10+'Weekly Avg Revenue by Cohorts'!E10</f>
        <v>0.46674144699943831</v>
      </c>
      <c r="F10" s="1">
        <f>E10+'Weekly Avg Revenue by Cohorts'!F10</f>
        <v>0.484744812114413</v>
      </c>
      <c r="G10" s="1">
        <f>F10+'Weekly Avg Revenue by Cohorts'!G10</f>
        <v>0.49282108805384095</v>
      </c>
      <c r="H10" s="1"/>
      <c r="I10" s="1"/>
      <c r="J10" s="1"/>
      <c r="K10" s="1"/>
      <c r="L10" s="1"/>
      <c r="M10" s="1"/>
      <c r="N10" s="34"/>
      <c r="O10" s="7">
        <v>17830</v>
      </c>
    </row>
    <row r="11" spans="1:16">
      <c r="A11" s="6">
        <v>44192</v>
      </c>
      <c r="B11" s="1">
        <f>'Weekly Avg Revenue by Cohorts'!B11</f>
        <v>0.33907733236592202</v>
      </c>
      <c r="C11" s="1">
        <f>B11+'Weekly Avg Revenue by Cohorts'!C11</f>
        <v>0.38992683959126812</v>
      </c>
      <c r="D11" s="1">
        <f>C11+'Weekly Avg Revenue by Cohorts'!D11</f>
        <v>0.39446157566962836</v>
      </c>
      <c r="E11" s="1">
        <f>D11+'Weekly Avg Revenue by Cohorts'!E11</f>
        <v>0.41483765644839365</v>
      </c>
      <c r="F11" s="1">
        <f>E11+'Weekly Avg Revenue by Cohorts'!F11</f>
        <v>0.42082350807182917</v>
      </c>
      <c r="G11" s="1"/>
      <c r="H11" s="1"/>
      <c r="I11" s="1"/>
      <c r="J11" s="1"/>
      <c r="K11" s="1"/>
      <c r="L11" s="1"/>
      <c r="M11" s="1"/>
      <c r="N11" s="34"/>
      <c r="O11" s="7">
        <v>16539</v>
      </c>
    </row>
    <row r="12" spans="1:16">
      <c r="A12" s="6">
        <v>44199</v>
      </c>
      <c r="B12" s="1">
        <f>'Weekly Avg Revenue by Cohorts'!B12</f>
        <v>0.22837446210591</v>
      </c>
      <c r="C12" s="1">
        <f>B12+'Weekly Avg Revenue by Cohorts'!C12</f>
        <v>0.29265829454641229</v>
      </c>
      <c r="D12" s="1">
        <f>C12+'Weekly Avg Revenue by Cohorts'!D12</f>
        <v>0.32005796083252797</v>
      </c>
      <c r="E12" s="1">
        <f>D12+'Weekly Avg Revenue by Cohorts'!E12</f>
        <v>0.32480021076666338</v>
      </c>
      <c r="F12" s="1"/>
      <c r="G12" s="1"/>
      <c r="H12" s="1"/>
      <c r="I12" s="1"/>
      <c r="J12" s="1"/>
      <c r="K12" s="1"/>
      <c r="L12" s="1"/>
      <c r="M12" s="1"/>
      <c r="N12" s="34"/>
      <c r="O12" s="7">
        <v>22774</v>
      </c>
    </row>
    <row r="13" spans="1:16">
      <c r="A13" s="6">
        <v>44206</v>
      </c>
      <c r="B13" s="1">
        <f>'Weekly Avg Revenue by Cohorts'!B13</f>
        <v>0.39940331903785098</v>
      </c>
      <c r="C13" s="1">
        <f>B13+'Weekly Avg Revenue by Cohorts'!C13</f>
        <v>0.45790602274846071</v>
      </c>
      <c r="D13" s="1">
        <f>C13+'Weekly Avg Revenue by Cohorts'!D13</f>
        <v>0.47035241469326772</v>
      </c>
      <c r="E13" s="1"/>
      <c r="F13" s="1"/>
      <c r="G13" s="1"/>
      <c r="H13" s="1"/>
      <c r="I13" s="1"/>
      <c r="J13" s="1"/>
      <c r="K13" s="1"/>
      <c r="L13" s="1"/>
      <c r="M13" s="1"/>
      <c r="N13" s="34"/>
      <c r="O13" s="7">
        <v>21452</v>
      </c>
    </row>
    <row r="14" spans="1:16">
      <c r="A14" s="6">
        <v>44213</v>
      </c>
      <c r="B14" s="1">
        <f>'Weekly Avg Revenue by Cohorts'!B14</f>
        <v>0.90318544894620301</v>
      </c>
      <c r="C14" s="1">
        <f>'Weekly Avg Revenue by Cohorts'!B14+'Weekly Avg Revenue by Cohorts'!C14</f>
        <v>1.025214127610431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34"/>
      <c r="O14" s="7">
        <v>20782</v>
      </c>
    </row>
    <row r="15" spans="1:16" ht="15.75" thickBot="1">
      <c r="A15" s="8">
        <v>44220</v>
      </c>
      <c r="B15" s="9">
        <f>'Weekly Avg Revenue by Cohorts'!B15</f>
        <v>0.19212678936605301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35"/>
      <c r="O15" s="10">
        <v>19560</v>
      </c>
    </row>
    <row r="16" spans="1:16">
      <c r="A16" s="14" t="s">
        <v>40</v>
      </c>
      <c r="B16" s="15">
        <f>AVERAGE(B3:B15)</f>
        <v>0.85538572926058221</v>
      </c>
      <c r="C16" s="15">
        <f>B16+'Weekly Avg Revenue by Cohorts'!C16</f>
        <v>1.0545945908142873</v>
      </c>
      <c r="D16" s="15">
        <f>C16+'Weekly Avg Revenue by Cohorts'!D16</f>
        <v>1.1839393749464948</v>
      </c>
      <c r="E16" s="15">
        <f>D16+'Weekly Avg Revenue by Cohorts'!E16</f>
        <v>1.2838404031855513</v>
      </c>
      <c r="F16" s="15">
        <f>E16+'Weekly Avg Revenue by Cohorts'!F16</f>
        <v>1.365910575896798</v>
      </c>
      <c r="G16" s="15">
        <f>F16+'Weekly Avg Revenue by Cohorts'!G16</f>
        <v>1.4138493318896719</v>
      </c>
      <c r="H16" s="15">
        <f>G16+'Weekly Avg Revenue by Cohorts'!H16</f>
        <v>1.452533210920246</v>
      </c>
      <c r="I16" s="15">
        <f>H16+'Weekly Avg Revenue by Cohorts'!I16</f>
        <v>1.4760590680947387</v>
      </c>
      <c r="J16" s="15">
        <f>I16+'Weekly Avg Revenue by Cohorts'!J16</f>
        <v>1.493250728920801</v>
      </c>
      <c r="K16" s="15">
        <f>J16+'Weekly Avg Revenue by Cohorts'!K16</f>
        <v>1.5022002609304825</v>
      </c>
      <c r="L16" s="15">
        <f>K16+'Weekly Avg Revenue by Cohorts'!L16</f>
        <v>1.5232243104117751</v>
      </c>
      <c r="M16" s="15">
        <f>L16+'Weekly Avg Revenue by Cohorts'!M16</f>
        <v>1.5409526900613535</v>
      </c>
      <c r="N16" s="15">
        <f>M16+'Weekly Avg Revenue by Cohorts'!N16</f>
        <v>1.5591317915654872</v>
      </c>
    </row>
    <row r="17" spans="1:14">
      <c r="A17" s="14" t="s">
        <v>41</v>
      </c>
      <c r="B17" s="20"/>
      <c r="C17" s="22">
        <f>(C16/B16)-1</f>
        <v>0.23288775430694453</v>
      </c>
      <c r="D17" s="22">
        <f>(D16/C16)-1</f>
        <v>0.12264882188741</v>
      </c>
      <c r="E17" s="22">
        <f>(E16/D16)-1</f>
        <v>8.4380189013961271E-2</v>
      </c>
      <c r="F17" s="22">
        <f>(F16/E16)-1</f>
        <v>6.3925525717689391E-2</v>
      </c>
      <c r="G17" s="22">
        <f t="shared" ref="G17:M17" si="0">G16/F16-1</f>
        <v>3.5096555249525929E-2</v>
      </c>
      <c r="H17" s="22">
        <f t="shared" si="0"/>
        <v>2.7360679923985609E-2</v>
      </c>
      <c r="I17" s="22">
        <f t="shared" si="0"/>
        <v>1.6196433236516539E-2</v>
      </c>
      <c r="J17" s="22">
        <f t="shared" si="0"/>
        <v>1.1647000582607259E-2</v>
      </c>
      <c r="K17" s="22">
        <f t="shared" si="0"/>
        <v>5.9933217083707468E-3</v>
      </c>
      <c r="L17" s="22">
        <f t="shared" si="0"/>
        <v>1.3995503814032029E-2</v>
      </c>
      <c r="M17" s="22">
        <f t="shared" si="0"/>
        <v>1.1638718951896054E-2</v>
      </c>
      <c r="N17" s="22">
        <f>N16/M16-1</f>
        <v>1.1797313195520465E-2</v>
      </c>
    </row>
    <row r="20" spans="1:14">
      <c r="A20" t="s">
        <v>79</v>
      </c>
    </row>
    <row r="21" spans="1:14">
      <c r="A21" t="s">
        <v>80</v>
      </c>
    </row>
  </sheetData>
  <mergeCells count="1">
    <mergeCell ref="A1:O1"/>
  </mergeCells>
  <conditionalFormatting sqref="B3:N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A7E7-4DC1-4583-9F82-60149F20316B}">
  <dimension ref="A1:R21"/>
  <sheetViews>
    <sheetView workbookViewId="0">
      <selection activeCell="O17" sqref="O17"/>
    </sheetView>
  </sheetViews>
  <sheetFormatPr defaultRowHeight="15"/>
  <cols>
    <col min="1" max="1" width="10.28515625" bestFit="1" customWidth="1"/>
    <col min="2" max="2" width="9.5703125" bestFit="1" customWidth="1"/>
    <col min="18" max="18" width="53.42578125" customWidth="1"/>
  </cols>
  <sheetData>
    <row r="1" spans="1:18" ht="27" thickBot="1">
      <c r="A1" s="41" t="s">
        <v>74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8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5" t="s">
        <v>13</v>
      </c>
      <c r="R2" s="16"/>
    </row>
    <row r="3" spans="1:18">
      <c r="A3" s="6">
        <v>44136</v>
      </c>
      <c r="N3" s="24">
        <v>2.3745891025002468</v>
      </c>
    </row>
    <row r="4" spans="1:18">
      <c r="A4" s="6">
        <v>44143</v>
      </c>
      <c r="M4" s="25">
        <v>2.6415722030556883</v>
      </c>
      <c r="N4" s="26">
        <f t="shared" ref="N4:N14" si="0">M4*(1+$N$17)</f>
        <v>2.6727356576637171</v>
      </c>
    </row>
    <row r="5" spans="1:18">
      <c r="A5" s="6">
        <v>44150</v>
      </c>
      <c r="L5" s="25">
        <v>2.3999439618940834</v>
      </c>
      <c r="M5">
        <f t="shared" ref="M5:M14" si="1">L5*(1+$M$17)</f>
        <v>2.4278762351668686</v>
      </c>
      <c r="N5" s="26">
        <f t="shared" si="0"/>
        <v>2.4565186515130932</v>
      </c>
    </row>
    <row r="6" spans="1:18">
      <c r="A6" s="6">
        <v>44157</v>
      </c>
      <c r="K6" s="25">
        <v>2.3334521566430673</v>
      </c>
      <c r="L6">
        <f t="shared" ref="L6:L14" si="2">K6*(1+$L$17)</f>
        <v>2.3661099952012266</v>
      </c>
      <c r="M6">
        <f t="shared" si="1"/>
        <v>2.393648484444646</v>
      </c>
      <c r="N6" s="26">
        <f t="shared" si="0"/>
        <v>2.4218871052956223</v>
      </c>
    </row>
    <row r="7" spans="1:18">
      <c r="A7" s="6">
        <v>44164</v>
      </c>
      <c r="J7" s="25">
        <v>2.0321495157109637</v>
      </c>
      <c r="K7">
        <f t="shared" ref="K7:K14" si="3">J7*(1+$K$17)</f>
        <v>2.0443288415181291</v>
      </c>
      <c r="L7">
        <f t="shared" si="2"/>
        <v>2.0729402536167316</v>
      </c>
      <c r="M7">
        <f t="shared" si="1"/>
        <v>2.0970666226326489</v>
      </c>
      <c r="N7" s="26">
        <f t="shared" si="0"/>
        <v>2.1218063743717184</v>
      </c>
    </row>
    <row r="8" spans="1:18">
      <c r="A8" s="6">
        <v>44171</v>
      </c>
      <c r="I8" s="25">
        <v>1.722291495956388</v>
      </c>
      <c r="J8">
        <f t="shared" ref="J8:J14" si="4">I8*(1+$J$17)</f>
        <v>1.7423510260132116</v>
      </c>
      <c r="K8">
        <f t="shared" si="3"/>
        <v>1.7527934962410185</v>
      </c>
      <c r="L8">
        <f t="shared" si="2"/>
        <v>1.7773247243028703</v>
      </c>
      <c r="M8">
        <f t="shared" si="1"/>
        <v>1.7980105072552874</v>
      </c>
      <c r="N8" s="26">
        <f t="shared" si="0"/>
        <v>1.8192222003382146</v>
      </c>
    </row>
    <row r="9" spans="1:18">
      <c r="A9" s="6">
        <v>44178</v>
      </c>
      <c r="H9" s="25">
        <v>1.2575438317496836</v>
      </c>
      <c r="I9">
        <f t="shared" ref="I9:I14" si="5">H9*(1+$I$17)</f>
        <v>1.2779115564626107</v>
      </c>
      <c r="J9">
        <f t="shared" si="4"/>
        <v>1.2927953931052512</v>
      </c>
      <c r="K9">
        <f t="shared" si="3"/>
        <v>1.3005435317992307</v>
      </c>
      <c r="L9">
        <f t="shared" si="2"/>
        <v>1.3187452937588415</v>
      </c>
      <c r="M9">
        <f t="shared" si="1"/>
        <v>1.3340937996020363</v>
      </c>
      <c r="N9" s="26">
        <f t="shared" si="0"/>
        <v>1.3498325219881435</v>
      </c>
    </row>
    <row r="10" spans="1:18">
      <c r="A10" s="6">
        <v>44185</v>
      </c>
      <c r="G10" s="25">
        <v>0.49282108805384095</v>
      </c>
      <c r="H10">
        <f t="shared" ref="H10:H14" si="6">G10*(1+$H$17)</f>
        <v>0.50630500810387247</v>
      </c>
      <c r="I10">
        <f t="shared" si="5"/>
        <v>0.5145053433649408</v>
      </c>
      <c r="J10">
        <f t="shared" si="4"/>
        <v>0.52049778739886676</v>
      </c>
      <c r="K10">
        <f t="shared" si="3"/>
        <v>0.52361729808724333</v>
      </c>
      <c r="L10">
        <f t="shared" si="2"/>
        <v>0.53094558597971653</v>
      </c>
      <c r="M10">
        <f t="shared" si="1"/>
        <v>0.53712511243368422</v>
      </c>
      <c r="N10" s="26">
        <f t="shared" si="0"/>
        <v>0.54346174561024352</v>
      </c>
    </row>
    <row r="11" spans="1:18">
      <c r="A11" s="6">
        <v>44192</v>
      </c>
      <c r="F11" s="25">
        <v>0.42082350807182917</v>
      </c>
      <c r="G11">
        <f t="shared" ref="G11:G14" si="7">F11*(1+$G$17)</f>
        <v>0.43559296357317145</v>
      </c>
      <c r="H11">
        <f t="shared" si="6"/>
        <v>0.4475110832266373</v>
      </c>
      <c r="I11">
        <f t="shared" si="5"/>
        <v>0.45475916660871873</v>
      </c>
      <c r="J11">
        <f t="shared" si="4"/>
        <v>0.46005574688715645</v>
      </c>
      <c r="K11">
        <f t="shared" si="3"/>
        <v>0.46281300898203598</v>
      </c>
      <c r="L11">
        <f t="shared" si="2"/>
        <v>0.46929031021442769</v>
      </c>
      <c r="M11">
        <f t="shared" si="1"/>
        <v>0.47475224824186152</v>
      </c>
      <c r="N11" s="26">
        <f t="shared" si="0"/>
        <v>0.48035304920464822</v>
      </c>
    </row>
    <row r="12" spans="1:18">
      <c r="A12" s="6">
        <v>44199</v>
      </c>
      <c r="E12" s="25">
        <v>0.32480021076666338</v>
      </c>
      <c r="F12">
        <f t="shared" ref="F12:F14" si="8">E12*(1+$F$17)</f>
        <v>0.34556323499313868</v>
      </c>
      <c r="G12">
        <f t="shared" si="7"/>
        <v>0.35769131416228028</v>
      </c>
      <c r="H12">
        <f t="shared" si="6"/>
        <v>0.3674779917206642</v>
      </c>
      <c r="I12">
        <f t="shared" si="5"/>
        <v>0.37342982447945711</v>
      </c>
      <c r="J12">
        <f t="shared" si="4"/>
        <v>0.37777916186273225</v>
      </c>
      <c r="K12">
        <f t="shared" si="3"/>
        <v>0.38004331391449425</v>
      </c>
      <c r="L12">
        <f t="shared" si="2"/>
        <v>0.38536221156388195</v>
      </c>
      <c r="M12">
        <f t="shared" si="1"/>
        <v>0.38984733403895511</v>
      </c>
      <c r="N12" s="26">
        <f t="shared" si="0"/>
        <v>0.39444648513705133</v>
      </c>
    </row>
    <row r="13" spans="1:18">
      <c r="A13" s="6">
        <v>44206</v>
      </c>
      <c r="D13" s="25">
        <v>0.47035241469326772</v>
      </c>
      <c r="E13" s="31">
        <f t="shared" ref="E13:E14" si="9">D13*(1+$E$17)</f>
        <v>0.51004084034825869</v>
      </c>
      <c r="F13">
        <f t="shared" si="8"/>
        <v>0.54264546920501322</v>
      </c>
      <c r="G13">
        <f t="shared" si="7"/>
        <v>0.56169045589587185</v>
      </c>
      <c r="H13">
        <f t="shared" si="6"/>
        <v>0.57705868867599641</v>
      </c>
      <c r="I13">
        <f t="shared" si="5"/>
        <v>0.58640498120068896</v>
      </c>
      <c r="J13">
        <f t="shared" si="4"/>
        <v>0.59323484035837715</v>
      </c>
      <c r="K13">
        <f t="shared" si="3"/>
        <v>0.59679028760525887</v>
      </c>
      <c r="L13">
        <f t="shared" si="2"/>
        <v>0.60514266835161556</v>
      </c>
      <c r="M13">
        <f t="shared" si="1"/>
        <v>0.61218575379436047</v>
      </c>
      <c r="N13" s="26">
        <f t="shared" si="0"/>
        <v>0.61940790086570829</v>
      </c>
    </row>
    <row r="14" spans="1:18">
      <c r="A14" s="6">
        <v>44213</v>
      </c>
      <c r="C14" s="25">
        <v>1.025214127610431</v>
      </c>
      <c r="D14" s="31">
        <f>C14*(1+$D$17)</f>
        <v>1.1509554325441791</v>
      </c>
      <c r="E14" s="31">
        <f t="shared" si="9"/>
        <v>1.2480732694889025</v>
      </c>
      <c r="F14">
        <f t="shared" si="8"/>
        <v>1.327857009375176</v>
      </c>
      <c r="G14">
        <f t="shared" si="7"/>
        <v>1.3744602162681823</v>
      </c>
      <c r="H14">
        <f t="shared" si="6"/>
        <v>1.412066382313748</v>
      </c>
      <c r="I14">
        <f t="shared" si="5"/>
        <v>1.4349368212004221</v>
      </c>
      <c r="J14">
        <f t="shared" si="4"/>
        <v>1.451649531192948</v>
      </c>
      <c r="K14">
        <f t="shared" si="3"/>
        <v>1.460349733841193</v>
      </c>
      <c r="L14">
        <f t="shared" si="2"/>
        <v>1.4807880641109881</v>
      </c>
      <c r="M14">
        <f t="shared" si="1"/>
        <v>1.4980225402164982</v>
      </c>
      <c r="N14" s="26">
        <f t="shared" si="0"/>
        <v>1.5156951812973813</v>
      </c>
    </row>
    <row r="15" spans="1:18" ht="15.75" thickBot="1">
      <c r="A15" s="8">
        <v>44220</v>
      </c>
      <c r="B15" s="27">
        <v>0.19212678936605301</v>
      </c>
      <c r="C15" s="30">
        <f>B15*(1+C17)</f>
        <v>0.23687076588371644</v>
      </c>
      <c r="D15" s="30">
        <f>C15*(1+$D$17)</f>
        <v>0.26592268625892279</v>
      </c>
      <c r="E15" s="30">
        <f>D15*(1+$E$17)</f>
        <v>0.28836129278855099</v>
      </c>
      <c r="F15" s="28">
        <f>E15*(1+$F$17)</f>
        <v>0.30679494002669166</v>
      </c>
      <c r="G15" s="28">
        <f>F15*(1+$G$17)</f>
        <v>0.31756238558961342</v>
      </c>
      <c r="H15" s="28">
        <f>G15*(1+$H$17)</f>
        <v>0.32625110837762811</v>
      </c>
      <c r="I15" s="28">
        <f>H15*(1+$I$17)</f>
        <v>0.33153521267280589</v>
      </c>
      <c r="J15" s="28">
        <f>I15*(1+$J$17)</f>
        <v>0.33539660348796091</v>
      </c>
      <c r="K15" s="28">
        <f>J15*(1+$K$17)</f>
        <v>0.33740674323255915</v>
      </c>
      <c r="L15" s="28">
        <f>K15*(1+$L$17)</f>
        <v>0.34212892059435057</v>
      </c>
      <c r="M15" s="28">
        <f>L15*(1+$M$17)</f>
        <v>0.34611086294646376</v>
      </c>
      <c r="N15" s="29">
        <f>M15*(1+$N$17)</f>
        <v>0.35019404119701503</v>
      </c>
    </row>
    <row r="16" spans="1:18">
      <c r="N16" s="32">
        <f>AVERAGE(N3:N15)</f>
        <v>1.4707807705371392</v>
      </c>
      <c r="O16" s="14" t="s">
        <v>83</v>
      </c>
    </row>
    <row r="17" spans="1:15">
      <c r="A17" s="14" t="s">
        <v>75</v>
      </c>
      <c r="B17" s="17"/>
      <c r="C17" s="22">
        <v>0.23288775430694453</v>
      </c>
      <c r="D17" s="22">
        <v>0.12264882188741</v>
      </c>
      <c r="E17" s="22">
        <v>8.4380189013961271E-2</v>
      </c>
      <c r="F17" s="22">
        <v>6.3925525717689391E-2</v>
      </c>
      <c r="G17" s="22">
        <v>3.5096555249525929E-2</v>
      </c>
      <c r="H17" s="22">
        <v>2.7360679923985609E-2</v>
      </c>
      <c r="I17" s="22">
        <v>1.6196433236516539E-2</v>
      </c>
      <c r="J17" s="22">
        <v>1.1647000582607259E-2</v>
      </c>
      <c r="K17" s="22">
        <v>5.9933217083707468E-3</v>
      </c>
      <c r="L17" s="22">
        <v>1.3995503814032029E-2</v>
      </c>
      <c r="M17" s="22">
        <v>1.1638718951896054E-2</v>
      </c>
      <c r="N17" s="22">
        <v>1.1797313195520465E-2</v>
      </c>
      <c r="O17" s="22"/>
    </row>
    <row r="18" spans="1:15">
      <c r="A18" s="14"/>
      <c r="B18" s="17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>
      <c r="C19" s="18"/>
    </row>
    <row r="20" spans="1:15">
      <c r="A20" t="s">
        <v>81</v>
      </c>
    </row>
    <row r="21" spans="1:15">
      <c r="A21" t="s">
        <v>82</v>
      </c>
    </row>
  </sheetData>
  <mergeCells count="1">
    <mergeCell ref="A1:N1"/>
  </mergeCells>
  <conditionalFormatting sqref="N4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E213-0B0A-4EE6-A584-FB8D9A2F3846}">
  <dimension ref="A1:A193"/>
  <sheetViews>
    <sheetView workbookViewId="0">
      <selection activeCell="A95" sqref="A95"/>
    </sheetView>
  </sheetViews>
  <sheetFormatPr defaultRowHeight="15"/>
  <cols>
    <col min="1" max="1" width="96.7109375" bestFit="1" customWidth="1"/>
  </cols>
  <sheetData>
    <row r="1" spans="1:1">
      <c r="A1" s="21" t="s">
        <v>73</v>
      </c>
    </row>
    <row r="2" spans="1:1">
      <c r="A2" s="12" t="s">
        <v>14</v>
      </c>
    </row>
    <row r="3" spans="1:1">
      <c r="A3" s="13" t="s">
        <v>18</v>
      </c>
    </row>
    <row r="4" spans="1:1">
      <c r="A4" s="13" t="s">
        <v>19</v>
      </c>
    </row>
    <row r="5" spans="1:1">
      <c r="A5" s="13" t="s">
        <v>20</v>
      </c>
    </row>
    <row r="6" spans="1:1">
      <c r="A6" s="13" t="s">
        <v>21</v>
      </c>
    </row>
    <row r="7" spans="1:1">
      <c r="A7" s="13" t="s">
        <v>22</v>
      </c>
    </row>
    <row r="8" spans="1:1">
      <c r="A8" s="13" t="s">
        <v>23</v>
      </c>
    </row>
    <row r="9" spans="1:1">
      <c r="A9" s="13" t="s">
        <v>24</v>
      </c>
    </row>
    <row r="10" spans="1:1">
      <c r="A10" s="13" t="s">
        <v>25</v>
      </c>
    </row>
    <row r="11" spans="1:1">
      <c r="A11" s="13" t="s">
        <v>26</v>
      </c>
    </row>
    <row r="12" spans="1:1">
      <c r="A12" s="13" t="s">
        <v>19</v>
      </c>
    </row>
    <row r="13" spans="1:1">
      <c r="A13" s="13" t="s">
        <v>20</v>
      </c>
    </row>
    <row r="14" spans="1:1">
      <c r="A14" s="13" t="s">
        <v>43</v>
      </c>
    </row>
    <row r="15" spans="1:1">
      <c r="A15" s="13" t="s">
        <v>44</v>
      </c>
    </row>
    <row r="16" spans="1:1">
      <c r="A16" s="13" t="s">
        <v>22</v>
      </c>
    </row>
    <row r="17" spans="1:1">
      <c r="A17" s="13" t="s">
        <v>23</v>
      </c>
    </row>
    <row r="18" spans="1:1">
      <c r="A18" s="13" t="s">
        <v>45</v>
      </c>
    </row>
    <row r="19" spans="1:1">
      <c r="A19" s="13" t="s">
        <v>27</v>
      </c>
    </row>
    <row r="20" spans="1:1">
      <c r="A20" s="12" t="s">
        <v>15</v>
      </c>
    </row>
    <row r="21" spans="1:1">
      <c r="A21" s="13" t="s">
        <v>28</v>
      </c>
    </row>
    <row r="22" spans="1:1">
      <c r="A22" s="13" t="s">
        <v>29</v>
      </c>
    </row>
    <row r="23" spans="1:1">
      <c r="A23" s="13" t="s">
        <v>46</v>
      </c>
    </row>
    <row r="24" spans="1:1">
      <c r="A24" s="13" t="s">
        <v>31</v>
      </c>
    </row>
    <row r="25" spans="1:1">
      <c r="A25" s="13" t="s">
        <v>47</v>
      </c>
    </row>
    <row r="26" spans="1:1">
      <c r="A26" s="13" t="s">
        <v>29</v>
      </c>
    </row>
    <row r="27" spans="1:1">
      <c r="A27" s="13" t="s">
        <v>48</v>
      </c>
    </row>
    <row r="28" spans="1:1">
      <c r="A28" s="13" t="s">
        <v>30</v>
      </c>
    </row>
    <row r="29" spans="1:1">
      <c r="A29" s="13" t="s">
        <v>31</v>
      </c>
    </row>
    <row r="30" spans="1:1">
      <c r="A30" s="13" t="s">
        <v>49</v>
      </c>
    </row>
    <row r="31" spans="1:1">
      <c r="A31" s="13" t="s">
        <v>29</v>
      </c>
    </row>
    <row r="32" spans="1:1">
      <c r="A32" s="13" t="s">
        <v>50</v>
      </c>
    </row>
    <row r="33" spans="1:1">
      <c r="A33" s="13" t="s">
        <v>30</v>
      </c>
    </row>
    <row r="34" spans="1:1">
      <c r="A34" s="13" t="s">
        <v>31</v>
      </c>
    </row>
    <row r="35" spans="1:1">
      <c r="A35" s="13" t="s">
        <v>51</v>
      </c>
    </row>
    <row r="36" spans="1:1">
      <c r="A36" s="13" t="s">
        <v>29</v>
      </c>
    </row>
    <row r="37" spans="1:1">
      <c r="A37" s="13" t="s">
        <v>52</v>
      </c>
    </row>
    <row r="38" spans="1:1">
      <c r="A38" s="13" t="s">
        <v>30</v>
      </c>
    </row>
    <row r="39" spans="1:1">
      <c r="A39" s="13" t="s">
        <v>31</v>
      </c>
    </row>
    <row r="40" spans="1:1">
      <c r="A40" s="13" t="s">
        <v>53</v>
      </c>
    </row>
    <row r="41" spans="1:1">
      <c r="A41" s="13" t="s">
        <v>29</v>
      </c>
    </row>
    <row r="42" spans="1:1">
      <c r="A42" s="13" t="s">
        <v>54</v>
      </c>
    </row>
    <row r="43" spans="1:1">
      <c r="A43" s="13" t="s">
        <v>30</v>
      </c>
    </row>
    <row r="44" spans="1:1">
      <c r="A44" s="13" t="s">
        <v>31</v>
      </c>
    </row>
    <row r="45" spans="1:1">
      <c r="A45" s="13" t="s">
        <v>55</v>
      </c>
    </row>
    <row r="46" spans="1:1">
      <c r="A46" s="13" t="s">
        <v>29</v>
      </c>
    </row>
    <row r="47" spans="1:1">
      <c r="A47" s="13" t="s">
        <v>56</v>
      </c>
    </row>
    <row r="48" spans="1:1">
      <c r="A48" s="13" t="s">
        <v>30</v>
      </c>
    </row>
    <row r="49" spans="1:1">
      <c r="A49" s="13" t="s">
        <v>31</v>
      </c>
    </row>
    <row r="50" spans="1:1">
      <c r="A50" s="13" t="s">
        <v>57</v>
      </c>
    </row>
    <row r="51" spans="1:1">
      <c r="A51" s="13" t="s">
        <v>29</v>
      </c>
    </row>
    <row r="52" spans="1:1">
      <c r="A52" s="13" t="s">
        <v>58</v>
      </c>
    </row>
    <row r="53" spans="1:1">
      <c r="A53" s="13" t="s">
        <v>30</v>
      </c>
    </row>
    <row r="54" spans="1:1">
      <c r="A54" s="13" t="s">
        <v>31</v>
      </c>
    </row>
    <row r="55" spans="1:1">
      <c r="A55" s="13" t="s">
        <v>59</v>
      </c>
    </row>
    <row r="56" spans="1:1">
      <c r="A56" s="13" t="s">
        <v>29</v>
      </c>
    </row>
    <row r="57" spans="1:1">
      <c r="A57" s="13" t="s">
        <v>60</v>
      </c>
    </row>
    <row r="58" spans="1:1">
      <c r="A58" s="13" t="s">
        <v>30</v>
      </c>
    </row>
    <row r="59" spans="1:1">
      <c r="A59" s="13" t="s">
        <v>31</v>
      </c>
    </row>
    <row r="60" spans="1:1">
      <c r="A60" s="13" t="s">
        <v>61</v>
      </c>
    </row>
    <row r="61" spans="1:1">
      <c r="A61" s="13" t="s">
        <v>29</v>
      </c>
    </row>
    <row r="62" spans="1:1">
      <c r="A62" s="13" t="s">
        <v>62</v>
      </c>
    </row>
    <row r="63" spans="1:1">
      <c r="A63" s="13" t="s">
        <v>30</v>
      </c>
    </row>
    <row r="64" spans="1:1">
      <c r="A64" s="13" t="s">
        <v>31</v>
      </c>
    </row>
    <row r="65" spans="1:1">
      <c r="A65" s="13" t="s">
        <v>63</v>
      </c>
    </row>
    <row r="66" spans="1:1">
      <c r="A66" s="13" t="s">
        <v>29</v>
      </c>
    </row>
    <row r="67" spans="1:1">
      <c r="A67" s="13" t="s">
        <v>64</v>
      </c>
    </row>
    <row r="68" spans="1:1">
      <c r="A68" s="13" t="s">
        <v>30</v>
      </c>
    </row>
    <row r="69" spans="1:1">
      <c r="A69" s="13" t="s">
        <v>31</v>
      </c>
    </row>
    <row r="70" spans="1:1">
      <c r="A70" s="13" t="s">
        <v>65</v>
      </c>
    </row>
    <row r="71" spans="1:1">
      <c r="A71" s="13" t="s">
        <v>29</v>
      </c>
    </row>
    <row r="72" spans="1:1">
      <c r="A72" s="13" t="s">
        <v>66</v>
      </c>
    </row>
    <row r="73" spans="1:1">
      <c r="A73" s="13" t="s">
        <v>30</v>
      </c>
    </row>
    <row r="74" spans="1:1">
      <c r="A74" s="13" t="s">
        <v>31</v>
      </c>
    </row>
    <row r="75" spans="1:1">
      <c r="A75" s="13" t="s">
        <v>67</v>
      </c>
    </row>
    <row r="76" spans="1:1">
      <c r="A76" s="13" t="s">
        <v>29</v>
      </c>
    </row>
    <row r="77" spans="1:1">
      <c r="A77" s="13" t="s">
        <v>68</v>
      </c>
    </row>
    <row r="78" spans="1:1">
      <c r="A78" s="13" t="s">
        <v>30</v>
      </c>
    </row>
    <row r="79" spans="1:1">
      <c r="A79" s="13" t="s">
        <v>31</v>
      </c>
    </row>
    <row r="80" spans="1:1">
      <c r="A80" s="13" t="s">
        <v>69</v>
      </c>
    </row>
    <row r="81" spans="1:1">
      <c r="A81" s="13" t="s">
        <v>29</v>
      </c>
    </row>
    <row r="82" spans="1:1">
      <c r="A82" s="13" t="s">
        <v>70</v>
      </c>
    </row>
    <row r="83" spans="1:1">
      <c r="A83" s="13" t="s">
        <v>30</v>
      </c>
    </row>
    <row r="84" spans="1:1">
      <c r="A84" s="13" t="s">
        <v>31</v>
      </c>
    </row>
    <row r="85" spans="1:1">
      <c r="A85" s="13" t="s">
        <v>71</v>
      </c>
    </row>
    <row r="86" spans="1:1">
      <c r="A86" s="12" t="s">
        <v>16</v>
      </c>
    </row>
    <row r="87" spans="1:1">
      <c r="A87" s="13" t="s">
        <v>33</v>
      </c>
    </row>
    <row r="88" spans="1:1">
      <c r="A88" s="12" t="s">
        <v>72</v>
      </c>
    </row>
    <row r="89" spans="1:1">
      <c r="A89" s="13" t="s">
        <v>32</v>
      </c>
    </row>
    <row r="90" spans="1:1">
      <c r="A90" s="12" t="s">
        <v>17</v>
      </c>
    </row>
    <row r="91" spans="1:1">
      <c r="A91" s="13" t="s">
        <v>34</v>
      </c>
    </row>
    <row r="92" spans="1:1">
      <c r="A92" s="12" t="s">
        <v>35</v>
      </c>
    </row>
    <row r="93" spans="1:1">
      <c r="A93" s="13" t="s">
        <v>36</v>
      </c>
    </row>
    <row r="94" spans="1:1">
      <c r="A94" s="12" t="s">
        <v>37</v>
      </c>
    </row>
    <row r="95" spans="1:1">
      <c r="A95" s="13" t="s">
        <v>36</v>
      </c>
    </row>
    <row r="96" spans="1:1">
      <c r="A96" s="13"/>
    </row>
    <row r="97" spans="1:1">
      <c r="A97" s="12"/>
    </row>
    <row r="98" spans="1:1">
      <c r="A98" s="37" t="s">
        <v>87</v>
      </c>
    </row>
    <row r="99" spans="1:1">
      <c r="A99" s="12" t="s">
        <v>14</v>
      </c>
    </row>
    <row r="100" spans="1:1">
      <c r="A100" s="13" t="s">
        <v>18</v>
      </c>
    </row>
    <row r="101" spans="1:1">
      <c r="A101" s="13" t="s">
        <v>19</v>
      </c>
    </row>
    <row r="102" spans="1:1">
      <c r="A102" s="13" t="s">
        <v>20</v>
      </c>
    </row>
    <row r="103" spans="1:1">
      <c r="A103" s="13" t="s">
        <v>21</v>
      </c>
    </row>
    <row r="104" spans="1:1">
      <c r="A104" s="13" t="s">
        <v>22</v>
      </c>
    </row>
    <row r="105" spans="1:1">
      <c r="A105" s="13" t="s">
        <v>23</v>
      </c>
    </row>
    <row r="106" spans="1:1">
      <c r="A106" s="13" t="s">
        <v>24</v>
      </c>
    </row>
    <row r="107" spans="1:1">
      <c r="A107" s="13" t="s">
        <v>25</v>
      </c>
    </row>
    <row r="108" spans="1:1">
      <c r="A108" s="13" t="s">
        <v>26</v>
      </c>
    </row>
    <row r="109" spans="1:1">
      <c r="A109" s="13" t="s">
        <v>19</v>
      </c>
    </row>
    <row r="110" spans="1:1">
      <c r="A110" s="13" t="s">
        <v>20</v>
      </c>
    </row>
    <row r="111" spans="1:1">
      <c r="A111" s="13" t="s">
        <v>43</v>
      </c>
    </row>
    <row r="112" spans="1:1">
      <c r="A112" s="13" t="s">
        <v>44</v>
      </c>
    </row>
    <row r="113" spans="1:1">
      <c r="A113" s="13" t="s">
        <v>22</v>
      </c>
    </row>
    <row r="114" spans="1:1">
      <c r="A114" s="13" t="s">
        <v>23</v>
      </c>
    </row>
    <row r="115" spans="1:1">
      <c r="A115" s="13" t="s">
        <v>45</v>
      </c>
    </row>
    <row r="116" spans="1:1">
      <c r="A116" s="13" t="s">
        <v>27</v>
      </c>
    </row>
    <row r="117" spans="1:1">
      <c r="A117" s="12" t="s">
        <v>15</v>
      </c>
    </row>
    <row r="118" spans="1:1">
      <c r="A118" s="13" t="s">
        <v>84</v>
      </c>
    </row>
    <row r="119" spans="1:1">
      <c r="A119" s="13" t="s">
        <v>29</v>
      </c>
    </row>
    <row r="120" spans="1:1">
      <c r="A120" s="13" t="s">
        <v>46</v>
      </c>
    </row>
    <row r="121" spans="1:1">
      <c r="A121" s="13" t="s">
        <v>31</v>
      </c>
    </row>
    <row r="122" spans="1:1">
      <c r="A122" s="13" t="s">
        <v>47</v>
      </c>
    </row>
    <row r="123" spans="1:1">
      <c r="A123" s="13" t="s">
        <v>29</v>
      </c>
    </row>
    <row r="124" spans="1:1">
      <c r="A124" s="13" t="s">
        <v>48</v>
      </c>
    </row>
    <row r="125" spans="1:1">
      <c r="A125" s="13" t="s">
        <v>30</v>
      </c>
    </row>
    <row r="126" spans="1:1">
      <c r="A126" s="13" t="s">
        <v>31</v>
      </c>
    </row>
    <row r="127" spans="1:1">
      <c r="A127" s="13" t="s">
        <v>49</v>
      </c>
    </row>
    <row r="128" spans="1:1">
      <c r="A128" s="13" t="s">
        <v>29</v>
      </c>
    </row>
    <row r="129" spans="1:1">
      <c r="A129" s="13" t="s">
        <v>50</v>
      </c>
    </row>
    <row r="130" spans="1:1">
      <c r="A130" s="13" t="s">
        <v>30</v>
      </c>
    </row>
    <row r="131" spans="1:1">
      <c r="A131" s="13" t="s">
        <v>31</v>
      </c>
    </row>
    <row r="132" spans="1:1">
      <c r="A132" s="13" t="s">
        <v>51</v>
      </c>
    </row>
    <row r="133" spans="1:1">
      <c r="A133" s="13" t="s">
        <v>29</v>
      </c>
    </row>
    <row r="134" spans="1:1">
      <c r="A134" s="13" t="s">
        <v>52</v>
      </c>
    </row>
    <row r="135" spans="1:1">
      <c r="A135" s="13" t="s">
        <v>30</v>
      </c>
    </row>
    <row r="136" spans="1:1">
      <c r="A136" s="13" t="s">
        <v>31</v>
      </c>
    </row>
    <row r="137" spans="1:1">
      <c r="A137" s="13" t="s">
        <v>53</v>
      </c>
    </row>
    <row r="138" spans="1:1">
      <c r="A138" s="13" t="s">
        <v>29</v>
      </c>
    </row>
    <row r="139" spans="1:1">
      <c r="A139" s="13" t="s">
        <v>54</v>
      </c>
    </row>
    <row r="140" spans="1:1">
      <c r="A140" s="13" t="s">
        <v>30</v>
      </c>
    </row>
    <row r="141" spans="1:1">
      <c r="A141" s="13" t="s">
        <v>31</v>
      </c>
    </row>
    <row r="142" spans="1:1">
      <c r="A142" s="13" t="s">
        <v>55</v>
      </c>
    </row>
    <row r="143" spans="1:1">
      <c r="A143" s="13" t="s">
        <v>29</v>
      </c>
    </row>
    <row r="144" spans="1:1">
      <c r="A144" s="13" t="s">
        <v>56</v>
      </c>
    </row>
    <row r="145" spans="1:1">
      <c r="A145" s="13" t="s">
        <v>30</v>
      </c>
    </row>
    <row r="146" spans="1:1">
      <c r="A146" s="13" t="s">
        <v>31</v>
      </c>
    </row>
    <row r="147" spans="1:1">
      <c r="A147" s="13" t="s">
        <v>57</v>
      </c>
    </row>
    <row r="148" spans="1:1">
      <c r="A148" s="13" t="s">
        <v>29</v>
      </c>
    </row>
    <row r="149" spans="1:1">
      <c r="A149" s="13" t="s">
        <v>58</v>
      </c>
    </row>
    <row r="150" spans="1:1">
      <c r="A150" s="13" t="s">
        <v>30</v>
      </c>
    </row>
    <row r="151" spans="1:1">
      <c r="A151" s="13" t="s">
        <v>31</v>
      </c>
    </row>
    <row r="152" spans="1:1">
      <c r="A152" s="13" t="s">
        <v>59</v>
      </c>
    </row>
    <row r="153" spans="1:1">
      <c r="A153" s="13" t="s">
        <v>29</v>
      </c>
    </row>
    <row r="154" spans="1:1">
      <c r="A154" s="13" t="s">
        <v>60</v>
      </c>
    </row>
    <row r="155" spans="1:1">
      <c r="A155" s="13" t="s">
        <v>30</v>
      </c>
    </row>
    <row r="156" spans="1:1">
      <c r="A156" s="13" t="s">
        <v>31</v>
      </c>
    </row>
    <row r="157" spans="1:1">
      <c r="A157" s="13" t="s">
        <v>61</v>
      </c>
    </row>
    <row r="158" spans="1:1">
      <c r="A158" s="13" t="s">
        <v>29</v>
      </c>
    </row>
    <row r="159" spans="1:1">
      <c r="A159" s="13" t="s">
        <v>62</v>
      </c>
    </row>
    <row r="160" spans="1:1">
      <c r="A160" s="13" t="s">
        <v>30</v>
      </c>
    </row>
    <row r="161" spans="1:1">
      <c r="A161" s="13" t="s">
        <v>31</v>
      </c>
    </row>
    <row r="162" spans="1:1">
      <c r="A162" s="13" t="s">
        <v>63</v>
      </c>
    </row>
    <row r="163" spans="1:1">
      <c r="A163" s="13" t="s">
        <v>29</v>
      </c>
    </row>
    <row r="164" spans="1:1">
      <c r="A164" s="13" t="s">
        <v>64</v>
      </c>
    </row>
    <row r="165" spans="1:1">
      <c r="A165" s="13" t="s">
        <v>30</v>
      </c>
    </row>
    <row r="166" spans="1:1">
      <c r="A166" s="13" t="s">
        <v>31</v>
      </c>
    </row>
    <row r="167" spans="1:1">
      <c r="A167" s="13" t="s">
        <v>65</v>
      </c>
    </row>
    <row r="168" spans="1:1">
      <c r="A168" s="13" t="s">
        <v>29</v>
      </c>
    </row>
    <row r="169" spans="1:1">
      <c r="A169" s="13" t="s">
        <v>66</v>
      </c>
    </row>
    <row r="170" spans="1:1">
      <c r="A170" s="13" t="s">
        <v>30</v>
      </c>
    </row>
    <row r="171" spans="1:1">
      <c r="A171" s="13" t="s">
        <v>31</v>
      </c>
    </row>
    <row r="172" spans="1:1">
      <c r="A172" s="13" t="s">
        <v>67</v>
      </c>
    </row>
    <row r="173" spans="1:1">
      <c r="A173" s="13" t="s">
        <v>29</v>
      </c>
    </row>
    <row r="174" spans="1:1">
      <c r="A174" s="13" t="s">
        <v>68</v>
      </c>
    </row>
    <row r="175" spans="1:1">
      <c r="A175" s="13" t="s">
        <v>30</v>
      </c>
    </row>
    <row r="176" spans="1:1">
      <c r="A176" s="13" t="s">
        <v>31</v>
      </c>
    </row>
    <row r="177" spans="1:1">
      <c r="A177" s="13" t="s">
        <v>69</v>
      </c>
    </row>
    <row r="178" spans="1:1">
      <c r="A178" s="13" t="s">
        <v>29</v>
      </c>
    </row>
    <row r="179" spans="1:1">
      <c r="A179" s="13" t="s">
        <v>70</v>
      </c>
    </row>
    <row r="180" spans="1:1">
      <c r="A180" s="13" t="s">
        <v>30</v>
      </c>
    </row>
    <row r="181" spans="1:1">
      <c r="A181" s="13" t="s">
        <v>31</v>
      </c>
    </row>
    <row r="182" spans="1:1">
      <c r="A182" s="13" t="s">
        <v>85</v>
      </c>
    </row>
    <row r="183" spans="1:1">
      <c r="A183" s="13" t="s">
        <v>86</v>
      </c>
    </row>
    <row r="184" spans="1:1">
      <c r="A184" s="12" t="s">
        <v>16</v>
      </c>
    </row>
    <row r="185" spans="1:1">
      <c r="A185" s="13" t="s">
        <v>33</v>
      </c>
    </row>
    <row r="186" spans="1:1">
      <c r="A186" s="12" t="s">
        <v>72</v>
      </c>
    </row>
    <row r="187" spans="1:1">
      <c r="A187" s="13" t="s">
        <v>32</v>
      </c>
    </row>
    <row r="188" spans="1:1">
      <c r="A188" s="12" t="s">
        <v>17</v>
      </c>
    </row>
    <row r="189" spans="1:1">
      <c r="A189" s="13" t="s">
        <v>34</v>
      </c>
    </row>
    <row r="190" spans="1:1">
      <c r="A190" s="12" t="s">
        <v>35</v>
      </c>
    </row>
    <row r="191" spans="1:1">
      <c r="A191" s="13" t="s">
        <v>36</v>
      </c>
    </row>
    <row r="192" spans="1:1">
      <c r="A192" s="12" t="s">
        <v>37</v>
      </c>
    </row>
    <row r="193" spans="1:1">
      <c r="A193" s="13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Avg Revenue by Cohorts</vt:lpstr>
      <vt:lpstr>Cumulative Revenue by Cohorts</vt:lpstr>
      <vt:lpstr>Revenue Prediction by Cohorts</vt:lpstr>
      <vt:lpstr>SQL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Baxter</dc:creator>
  <cp:lastModifiedBy>Jessica Baxter</cp:lastModifiedBy>
  <dcterms:created xsi:type="dcterms:W3CDTF">2024-08-05T18:39:01Z</dcterms:created>
  <dcterms:modified xsi:type="dcterms:W3CDTF">2024-08-24T16:33:28Z</dcterms:modified>
</cp:coreProperties>
</file>