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RM\"/>
    </mc:Choice>
  </mc:AlternateContent>
  <xr:revisionPtr revIDLastSave="0" documentId="13_ncr:1_{19BA1DC1-D499-4F3A-A59C-205CB7DABDAB}" xr6:coauthVersionLast="47" xr6:coauthVersionMax="47" xr10:uidLastSave="{00000000-0000-0000-0000-000000000000}"/>
  <bookViews>
    <workbookView xWindow="-39240" yWindow="-3564" windowWidth="34560" windowHeight="19188" xr2:uid="{42FCA7D2-B668-487C-9A6E-A731AE9F01FA}"/>
  </bookViews>
  <sheets>
    <sheet name="BOM" sheetId="3" r:id="rId1"/>
    <sheet name="Hardwa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3" l="1"/>
  <c r="D20" i="3"/>
  <c r="D4" i="3"/>
  <c r="D7" i="3"/>
  <c r="D24" i="3"/>
  <c r="D22" i="3"/>
  <c r="D18" i="3"/>
  <c r="D17" i="3"/>
  <c r="D11" i="3"/>
  <c r="D21" i="3"/>
  <c r="D9" i="3"/>
  <c r="D10" i="3"/>
  <c r="D5" i="3"/>
  <c r="D6" i="3"/>
  <c r="D14" i="3"/>
  <c r="D13" i="3"/>
  <c r="D15" i="3"/>
  <c r="D23" i="3"/>
  <c r="D3" i="3"/>
  <c r="F15" i="1"/>
  <c r="I15" i="1"/>
  <c r="J15" i="1"/>
  <c r="L15" i="1"/>
  <c r="M15" i="1"/>
  <c r="N15" i="1"/>
  <c r="O15" i="1"/>
  <c r="P15" i="1"/>
  <c r="Q15" i="1"/>
  <c r="R15" i="1"/>
  <c r="S15" i="1"/>
  <c r="B15" i="1"/>
  <c r="D15" i="1"/>
  <c r="B13" i="1"/>
  <c r="B10" i="1"/>
  <c r="F13" i="1"/>
  <c r="G13" i="1"/>
  <c r="G15" i="1" s="1"/>
  <c r="H13" i="1"/>
  <c r="H15" i="1" s="1"/>
  <c r="I13" i="1"/>
  <c r="J13" i="1"/>
  <c r="K13" i="1"/>
  <c r="K15" i="1" s="1"/>
  <c r="L13" i="1"/>
  <c r="O13" i="1"/>
  <c r="P13" i="1"/>
  <c r="Q13" i="1"/>
  <c r="R13" i="1"/>
  <c r="S13" i="1"/>
  <c r="T13" i="1"/>
  <c r="T15" i="1" s="1"/>
  <c r="U13" i="1"/>
  <c r="U15" i="1" s="1"/>
  <c r="V13" i="1"/>
  <c r="V15" i="1" s="1"/>
  <c r="D13" i="1"/>
  <c r="H10" i="1"/>
  <c r="D10" i="1"/>
  <c r="E10" i="1"/>
  <c r="E13" i="1" s="1"/>
  <c r="E15" i="1" s="1"/>
  <c r="F10" i="1"/>
  <c r="G10" i="1"/>
  <c r="I10" i="1"/>
  <c r="J10" i="1"/>
  <c r="K10" i="1"/>
  <c r="L10" i="1"/>
  <c r="M10" i="1"/>
  <c r="N10" i="1"/>
  <c r="N13" i="1" s="1"/>
  <c r="O10" i="1"/>
  <c r="P10" i="1"/>
  <c r="Q10" i="1"/>
  <c r="R10" i="1"/>
  <c r="S10" i="1"/>
  <c r="T10" i="1"/>
  <c r="U10" i="1"/>
  <c r="V10" i="1"/>
  <c r="W15" i="1" l="1"/>
  <c r="W10" i="1"/>
  <c r="M13" i="1"/>
</calcChain>
</file>

<file path=xl/sharedStrings.xml><?xml version="1.0" encoding="utf-8"?>
<sst xmlns="http://schemas.openxmlformats.org/spreadsheetml/2006/main" count="81" uniqueCount="78">
  <si>
    <t>Nut</t>
  </si>
  <si>
    <t>M3</t>
  </si>
  <si>
    <t>M4</t>
  </si>
  <si>
    <t>totals</t>
  </si>
  <si>
    <t>91290A145</t>
  </si>
  <si>
    <t>link</t>
  </si>
  <si>
    <t>pack size</t>
  </si>
  <si>
    <t>price per pack</t>
  </si>
  <si>
    <t>91290A144</t>
  </si>
  <si>
    <t>91290A117</t>
  </si>
  <si>
    <t>91290A572</t>
  </si>
  <si>
    <t>91290A135</t>
  </si>
  <si>
    <t>90576A102</t>
  </si>
  <si>
    <t>90576A103</t>
  </si>
  <si>
    <t>packs needed</t>
  </si>
  <si>
    <t>total prices</t>
  </si>
  <si>
    <t>final total</t>
  </si>
  <si>
    <t>Legs</t>
  </si>
  <si>
    <t>91290A188</t>
  </si>
  <si>
    <t>91290A154</t>
  </si>
  <si>
    <t xml:space="preserve"> </t>
  </si>
  <si>
    <t>91290A130</t>
  </si>
  <si>
    <t>Joint 0</t>
  </si>
  <si>
    <t>Joint 1</t>
  </si>
  <si>
    <t>Joint 2</t>
  </si>
  <si>
    <t>Joint 3</t>
  </si>
  <si>
    <t>Forearm</t>
  </si>
  <si>
    <t>Gripper</t>
  </si>
  <si>
    <t>ODrives S1</t>
  </si>
  <si>
    <t>Power Monitor</t>
  </si>
  <si>
    <t>Item</t>
  </si>
  <si>
    <t>Total Price</t>
  </si>
  <si>
    <t>Item Price</t>
  </si>
  <si>
    <t>Raspberry Pi 4 Model B</t>
  </si>
  <si>
    <t>Bearings</t>
  </si>
  <si>
    <t>Standoff</t>
  </si>
  <si>
    <t>8x22x7</t>
  </si>
  <si>
    <t>M2.5</t>
  </si>
  <si>
    <t>30x37x4</t>
  </si>
  <si>
    <t>M2</t>
  </si>
  <si>
    <t>12x28x8</t>
  </si>
  <si>
    <t>75x95x10</t>
  </si>
  <si>
    <t>count total</t>
  </si>
  <si>
    <t>6815-2RS</t>
  </si>
  <si>
    <t>B0B93G1H9L</t>
  </si>
  <si>
    <t>B0CXQ4QTGT</t>
  </si>
  <si>
    <t>B07M7D9PRM</t>
  </si>
  <si>
    <t>B082PS9PHD</t>
  </si>
  <si>
    <t>B099DP2FN7</t>
  </si>
  <si>
    <t>B01K1OUR84</t>
  </si>
  <si>
    <t>91290A111</t>
  </si>
  <si>
    <t>91290A115</t>
  </si>
  <si>
    <t>91290A125</t>
  </si>
  <si>
    <t>For many parts only a handful are actually needed but they are sold in very large pack sizes.  I recommend  attempting to source these somewhere else.</t>
  </si>
  <si>
    <t>Encoder Magnets (5 Pack)</t>
  </si>
  <si>
    <t>Wires Standard (14 AWG)</t>
  </si>
  <si>
    <t>Wires Forearm/Gripper (18 AWG)</t>
  </si>
  <si>
    <t>Power</t>
  </si>
  <si>
    <t>Motors</t>
  </si>
  <si>
    <t>EaglePower 8308 90KV</t>
  </si>
  <si>
    <t>GB36-2</t>
  </si>
  <si>
    <t>GM5208-24</t>
  </si>
  <si>
    <t>Controll</t>
  </si>
  <si>
    <t>Communication</t>
  </si>
  <si>
    <t>Sacrificial JST GH 4 Pin Wires</t>
  </si>
  <si>
    <t>Twisted Pair (100 Ft)</t>
  </si>
  <si>
    <t>Hardware</t>
  </si>
  <si>
    <t>MGN7C Rail 100mm and Carrier Block</t>
  </si>
  <si>
    <t>MGN7C Carrier Block</t>
  </si>
  <si>
    <t>GT2 Belts (300mm)</t>
  </si>
  <si>
    <t>Bolts, Nuts, and Pulleys</t>
  </si>
  <si>
    <t>na</t>
  </si>
  <si>
    <t>see hardware sheet</t>
  </si>
  <si>
    <t>total price</t>
  </si>
  <si>
    <t>48V 25A 1200W Switching Power Supply</t>
  </si>
  <si>
    <t>Count</t>
  </si>
  <si>
    <t>Wire T Connectors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</si>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</sst>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7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Fill="1" applyBorder="1" applyAlignment="1">
      <alignment horizontal="right"/>
    </xf>
    <xf numFmtId="0" fontId="0" fillId="0" borderId="11" xfId="0" applyBorder="1" applyAlignment="1">
      <alignment horizontal="center"/>
    </xf>
    <xf numFmtId="0" fontId="1" fillId="0" borderId="0" xfId="1" applyFill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14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0" xfId="0" applyFill="1"/>
    <xf numFmtId="0" fontId="0" fillId="3" borderId="8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12" xfId="0" applyFill="1" applyBorder="1"/>
    <xf numFmtId="0" fontId="0" fillId="4" borderId="14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2" fillId="5" borderId="4" xfId="0" applyFont="1" applyFill="1" applyBorder="1" applyAlignment="1">
      <alignment horizontal="right"/>
    </xf>
    <xf numFmtId="164" fontId="0" fillId="2" borderId="8" xfId="0" applyNumberFormat="1" applyFill="1" applyBorder="1"/>
    <xf numFmtId="0" fontId="2" fillId="2" borderId="10" xfId="0" applyFont="1" applyFill="1" applyBorder="1"/>
    <xf numFmtId="0" fontId="0" fillId="0" borderId="0" xfId="0" applyFill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14" xfId="0" applyFont="1" applyBorder="1" applyAlignment="1">
      <alignment horizontal="right"/>
    </xf>
    <xf numFmtId="164" fontId="0" fillId="5" borderId="2" xfId="0" applyNumberFormat="1" applyFont="1" applyFill="1" applyBorder="1" applyAlignment="1">
      <alignment horizontal="right"/>
    </xf>
    <xf numFmtId="164" fontId="0" fillId="5" borderId="12" xfId="0" applyNumberFormat="1" applyFill="1" applyBorder="1"/>
    <xf numFmtId="164" fontId="0" fillId="5" borderId="10" xfId="0" applyNumberFormat="1" applyFill="1" applyBorder="1"/>
    <xf numFmtId="0" fontId="2" fillId="5" borderId="2" xfId="0" applyFont="1" applyFill="1" applyBorder="1" applyAlignment="1">
      <alignment horizontal="right"/>
    </xf>
    <xf numFmtId="3" fontId="0" fillId="2" borderId="12" xfId="0" applyNumberFormat="1" applyFill="1" applyBorder="1"/>
    <xf numFmtId="0" fontId="2" fillId="0" borderId="11" xfId="0" applyFont="1" applyBorder="1"/>
    <xf numFmtId="0" fontId="2" fillId="0" borderId="4" xfId="0" applyFont="1" applyBorder="1" applyAlignment="1">
      <alignment horizontal="right"/>
    </xf>
    <xf numFmtId="0" fontId="3" fillId="0" borderId="14" xfId="0" applyFont="1" applyBorder="1"/>
    <xf numFmtId="0" fontId="3" fillId="0" borderId="11" xfId="0" applyFont="1" applyBorder="1"/>
    <xf numFmtId="164" fontId="3" fillId="0" borderId="14" xfId="0" applyNumberFormat="1" applyFont="1" applyBorder="1" applyAlignment="1">
      <alignment horizontal="right"/>
    </xf>
    <xf numFmtId="164" fontId="3" fillId="0" borderId="1" xfId="0" applyNumberFormat="1" applyFont="1" applyBorder="1"/>
    <xf numFmtId="164" fontId="3" fillId="0" borderId="1" xfId="0" applyNumberFormat="1" applyFont="1" applyFill="1" applyBorder="1"/>
    <xf numFmtId="164" fontId="3" fillId="0" borderId="7" xfId="0" applyNumberFormat="1" applyFont="1" applyBorder="1"/>
    <xf numFmtId="0" fontId="0" fillId="5" borderId="13" xfId="0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5" borderId="5" xfId="0" applyFont="1" applyFill="1" applyBorder="1" applyAlignment="1">
      <alignment horizontal="right"/>
    </xf>
    <xf numFmtId="0" fontId="4" fillId="0" borderId="1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0" fillId="5" borderId="3" xfId="0" applyFont="1" applyFill="1" applyBorder="1" applyAlignment="1">
      <alignment horizontal="right"/>
    </xf>
    <xf numFmtId="0" fontId="2" fillId="0" borderId="9" xfId="0" applyFont="1" applyBorder="1"/>
    <xf numFmtId="0" fontId="3" fillId="0" borderId="9" xfId="0" applyFont="1" applyBorder="1"/>
    <xf numFmtId="164" fontId="3" fillId="0" borderId="6" xfId="0" applyNumberFormat="1" applyFont="1" applyBorder="1"/>
    <xf numFmtId="164" fontId="0" fillId="5" borderId="8" xfId="0" applyNumberForma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164" fontId="0" fillId="0" borderId="0" xfId="0" applyNumberFormat="1"/>
    <xf numFmtId="0" fontId="0" fillId="0" borderId="3" xfId="0" applyBorder="1"/>
    <xf numFmtId="0" fontId="1" fillId="0" borderId="9" xfId="1" applyBorder="1"/>
    <xf numFmtId="0" fontId="1" fillId="0" borderId="6" xfId="1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5" xfId="0" applyBorder="1" applyAlignment="1">
      <alignment horizontal="right"/>
    </xf>
    <xf numFmtId="164" fontId="0" fillId="0" borderId="15" xfId="0" applyNumberFormat="1" applyBorder="1"/>
    <xf numFmtId="0" fontId="0" fillId="0" borderId="2" xfId="0" applyBorder="1"/>
    <xf numFmtId="0" fontId="0" fillId="7" borderId="8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164" fontId="0" fillId="7" borderId="8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0" fillId="7" borderId="10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5" borderId="2" xfId="0" applyNumberFormat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4" fillId="0" borderId="13" xfId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0" fillId="0" borderId="6" xfId="0" applyNumberFormat="1" applyBorder="1"/>
    <xf numFmtId="164" fontId="0" fillId="0" borderId="13" xfId="0" applyNumberFormat="1" applyFill="1" applyBorder="1" applyAlignment="1"/>
    <xf numFmtId="0" fontId="0" fillId="0" borderId="13" xfId="0" applyFill="1" applyBorder="1" applyAlignment="1"/>
    <xf numFmtId="0" fontId="1" fillId="0" borderId="9" xfId="1" applyFill="1" applyBorder="1" applyAlignment="1"/>
  </cellXfs>
  <cellStyles count="2">
    <cellStyle name="Hyperlink" xfId="1" builtinId="8"/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D33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3256807861814061.html" TargetMode="External"/><Relationship Id="rId13" Type="http://schemas.openxmlformats.org/officeDocument/2006/relationships/hyperlink" Target="https://www.aliexpress.us/item/3256804722090559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driverobotics.com/shop/odrive-s1" TargetMode="External"/><Relationship Id="rId7" Type="http://schemas.openxmlformats.org/officeDocument/2006/relationships/hyperlink" Target="https://odriverobotics.com/shop/set-of-5-encoder-magnets" TargetMode="External"/><Relationship Id="rId12" Type="http://schemas.openxmlformats.org/officeDocument/2006/relationships/hyperlink" Target="https://www.amazon.com/Jameco-ValuePro-Stranded-Twisted-Hook-Up/dp/B0CT5SXZLM" TargetMode="External"/><Relationship Id="rId17" Type="http://schemas.openxmlformats.org/officeDocument/2006/relationships/hyperlink" Target="https://www.amazon.com/dp/B00IHM82VW" TargetMode="External"/><Relationship Id="rId2" Type="http://schemas.openxmlformats.org/officeDocument/2006/relationships/hyperlink" Target="https://www.amazon.com/dp/B0CZ36J9BY" TargetMode="External"/><Relationship Id="rId16" Type="http://schemas.openxmlformats.org/officeDocument/2006/relationships/hyperlink" Target="https://www.amazon.com/dp/B09T628BXJ" TargetMode="External"/><Relationship Id="rId1" Type="http://schemas.openxmlformats.org/officeDocument/2006/relationships/hyperlink" Target="https://www.amazon.com/BOSYTRO-Switching-Transformer-Security-Industrial/dp/B0C591QLNR" TargetMode="External"/><Relationship Id="rId6" Type="http://schemas.openxmlformats.org/officeDocument/2006/relationships/hyperlink" Target="https://www.adafruit.com/product/4564?src=raspberrypi" TargetMode="External"/><Relationship Id="rId11" Type="http://schemas.openxmlformats.org/officeDocument/2006/relationships/hyperlink" Target="https://www.amazon.com/dp/B0C2ZQHZ9T" TargetMode="External"/><Relationship Id="rId5" Type="http://schemas.openxmlformats.org/officeDocument/2006/relationships/hyperlink" Target="https://www.amazon.com/dp/B07FMRDP87" TargetMode="External"/><Relationship Id="rId15" Type="http://schemas.openxmlformats.org/officeDocument/2006/relationships/hyperlink" Target="https://www.amazon.com/dp/B0BZNST13Y" TargetMode="External"/><Relationship Id="rId10" Type="http://schemas.openxmlformats.org/officeDocument/2006/relationships/hyperlink" Target="https://shop.iflight.com/ipower-motor-gm5208-24-brushless-gimbal-motor-pro1347" TargetMode="External"/><Relationship Id="rId4" Type="http://schemas.openxmlformats.org/officeDocument/2006/relationships/hyperlink" Target="https://www.amazon.com/dp/B07FMTCHC1" TargetMode="External"/><Relationship Id="rId9" Type="http://schemas.openxmlformats.org/officeDocument/2006/relationships/hyperlink" Target="https://www.aliexpress.us/item/1281133501.html" TargetMode="External"/><Relationship Id="rId14" Type="http://schemas.openxmlformats.org/officeDocument/2006/relationships/hyperlink" Target="https://www.aliexpress.us/item/325680472209055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1290A154" TargetMode="External"/><Relationship Id="rId13" Type="http://schemas.openxmlformats.org/officeDocument/2006/relationships/hyperlink" Target="https://www.amazon.com/dp/B082PS9PHD" TargetMode="External"/><Relationship Id="rId18" Type="http://schemas.openxmlformats.org/officeDocument/2006/relationships/hyperlink" Target="https://www.mcmaster.com/91290A115" TargetMode="External"/><Relationship Id="rId3" Type="http://schemas.openxmlformats.org/officeDocument/2006/relationships/hyperlink" Target="https://www.mcmaster.com/91290A572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mcmaster.com/91290A188" TargetMode="External"/><Relationship Id="rId12" Type="http://schemas.openxmlformats.org/officeDocument/2006/relationships/hyperlink" Target="https://www.amazon.com/dp/B07M7D9PRM" TargetMode="External"/><Relationship Id="rId17" Type="http://schemas.openxmlformats.org/officeDocument/2006/relationships/hyperlink" Target="https://www.mcmaster.com/91290A111" TargetMode="External"/><Relationship Id="rId2" Type="http://schemas.openxmlformats.org/officeDocument/2006/relationships/hyperlink" Target="https://www.mcmaster.com/91290A144" TargetMode="External"/><Relationship Id="rId16" Type="http://schemas.openxmlformats.org/officeDocument/2006/relationships/hyperlink" Target="https://www.mcmaster.com/91290A117" TargetMode="External"/><Relationship Id="rId20" Type="http://schemas.openxmlformats.org/officeDocument/2006/relationships/hyperlink" Target="https://www.mcmaster.com/91290A125" TargetMode="External"/><Relationship Id="rId1" Type="http://schemas.openxmlformats.org/officeDocument/2006/relationships/hyperlink" Target="https://www.mcmaster.com/91290A145" TargetMode="External"/><Relationship Id="rId6" Type="http://schemas.openxmlformats.org/officeDocument/2006/relationships/hyperlink" Target="https://www.mcmaster.com/90576A103" TargetMode="External"/><Relationship Id="rId11" Type="http://schemas.openxmlformats.org/officeDocument/2006/relationships/hyperlink" Target="https://www.amazon.com/dp/B0CXQ4QTGT" TargetMode="External"/><Relationship Id="rId5" Type="http://schemas.openxmlformats.org/officeDocument/2006/relationships/hyperlink" Target="https://www.mcmaster.com/90576A102" TargetMode="External"/><Relationship Id="rId15" Type="http://schemas.openxmlformats.org/officeDocument/2006/relationships/hyperlink" Target="https://www.amazon.com/dp/B01K1OUR84" TargetMode="External"/><Relationship Id="rId10" Type="http://schemas.openxmlformats.org/officeDocument/2006/relationships/hyperlink" Target="https://www.amazon.com/dp/B0B93G1H9L?th=1" TargetMode="External"/><Relationship Id="rId19" Type="http://schemas.openxmlformats.org/officeDocument/2006/relationships/hyperlink" Target="https://www.mcmaster.com/91290A130" TargetMode="External"/><Relationship Id="rId4" Type="http://schemas.openxmlformats.org/officeDocument/2006/relationships/hyperlink" Target="https://www.mcmaster.com/91290A135" TargetMode="External"/><Relationship Id="rId9" Type="http://schemas.openxmlformats.org/officeDocument/2006/relationships/hyperlink" Target="https://www.amazon.com/dp/B082PYRJ4V?th=1" TargetMode="External"/><Relationship Id="rId14" Type="http://schemas.openxmlformats.org/officeDocument/2006/relationships/hyperlink" Target="https://www.amazon.com/dp/B099DP2FN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2FD-255E-455F-872D-D755421F4957}">
  <dimension ref="A1:E26"/>
  <sheetViews>
    <sheetView tabSelected="1" workbookViewId="0">
      <selection activeCell="G5" sqref="G5"/>
    </sheetView>
  </sheetViews>
  <sheetFormatPr defaultRowHeight="15" x14ac:dyDescent="0.25"/>
  <cols>
    <col min="1" max="1" width="36.7109375" bestFit="1" customWidth="1"/>
    <col min="2" max="2" width="10" bestFit="1" customWidth="1"/>
    <col min="3" max="3" width="6.28515625" bestFit="1" customWidth="1"/>
    <col min="4" max="4" width="10.28515625" bestFit="1" customWidth="1"/>
  </cols>
  <sheetData>
    <row r="1" spans="1:4" x14ac:dyDescent="0.25">
      <c r="A1" s="67" t="s">
        <v>30</v>
      </c>
      <c r="B1" s="74" t="s">
        <v>32</v>
      </c>
      <c r="C1" s="74" t="s">
        <v>75</v>
      </c>
      <c r="D1" s="74" t="s">
        <v>31</v>
      </c>
    </row>
    <row r="2" spans="1:4" x14ac:dyDescent="0.25">
      <c r="A2" s="75" t="s">
        <v>57</v>
      </c>
      <c r="B2" s="76"/>
      <c r="C2" s="76"/>
      <c r="D2" s="77"/>
    </row>
    <row r="3" spans="1:4" x14ac:dyDescent="0.25">
      <c r="A3" s="68" t="s">
        <v>74</v>
      </c>
      <c r="B3" s="70">
        <v>85.99</v>
      </c>
      <c r="C3" s="8">
        <v>1</v>
      </c>
      <c r="D3" s="70">
        <f>C3*B3</f>
        <v>85.99</v>
      </c>
    </row>
    <row r="4" spans="1:4" x14ac:dyDescent="0.25">
      <c r="A4" s="68" t="s">
        <v>29</v>
      </c>
      <c r="B4" s="71">
        <v>13.88</v>
      </c>
      <c r="C4" s="9">
        <v>1</v>
      </c>
      <c r="D4" s="71">
        <f>C4*B4</f>
        <v>13.88</v>
      </c>
    </row>
    <row r="5" spans="1:4" x14ac:dyDescent="0.25">
      <c r="A5" s="68" t="s">
        <v>55</v>
      </c>
      <c r="B5" s="71">
        <v>21.88</v>
      </c>
      <c r="C5" s="9">
        <v>1</v>
      </c>
      <c r="D5" s="71">
        <f>C5*B5</f>
        <v>21.88</v>
      </c>
    </row>
    <row r="6" spans="1:4" x14ac:dyDescent="0.25">
      <c r="A6" s="68" t="s">
        <v>56</v>
      </c>
      <c r="B6" s="71">
        <v>13.88</v>
      </c>
      <c r="C6" s="9">
        <v>1</v>
      </c>
      <c r="D6" s="71">
        <f>C6*B6</f>
        <v>13.88</v>
      </c>
    </row>
    <row r="7" spans="1:4" x14ac:dyDescent="0.25">
      <c r="A7" s="68" t="s">
        <v>76</v>
      </c>
      <c r="B7" s="94">
        <v>14.99</v>
      </c>
      <c r="C7" s="10">
        <v>1</v>
      </c>
      <c r="D7" s="73">
        <f>C7*B7</f>
        <v>14.99</v>
      </c>
    </row>
    <row r="8" spans="1:4" x14ac:dyDescent="0.25">
      <c r="A8" s="78" t="s">
        <v>58</v>
      </c>
      <c r="B8" s="79"/>
      <c r="C8" s="79"/>
      <c r="D8" s="80"/>
    </row>
    <row r="9" spans="1:4" x14ac:dyDescent="0.25">
      <c r="A9" s="68" t="s">
        <v>61</v>
      </c>
      <c r="B9" s="70">
        <v>42.99</v>
      </c>
      <c r="C9" s="8">
        <v>1</v>
      </c>
      <c r="D9" s="70">
        <f>C9*B9</f>
        <v>42.99</v>
      </c>
    </row>
    <row r="10" spans="1:4" x14ac:dyDescent="0.25">
      <c r="A10" s="68" t="s">
        <v>60</v>
      </c>
      <c r="B10" s="71">
        <v>61.35</v>
      </c>
      <c r="C10" s="9">
        <v>2</v>
      </c>
      <c r="D10" s="71">
        <f>C10*B10</f>
        <v>122.7</v>
      </c>
    </row>
    <row r="11" spans="1:4" x14ac:dyDescent="0.25">
      <c r="A11" s="68" t="s">
        <v>59</v>
      </c>
      <c r="B11" s="73">
        <v>53</v>
      </c>
      <c r="C11" s="10">
        <v>5</v>
      </c>
      <c r="D11" s="73">
        <f>C11*B11</f>
        <v>265</v>
      </c>
    </row>
    <row r="12" spans="1:4" x14ac:dyDescent="0.25">
      <c r="A12" s="75" t="s">
        <v>62</v>
      </c>
      <c r="B12" s="76"/>
      <c r="C12" s="76"/>
      <c r="D12" s="77"/>
    </row>
    <row r="13" spans="1:4" x14ac:dyDescent="0.25">
      <c r="A13" s="68" t="s">
        <v>28</v>
      </c>
      <c r="B13" s="70">
        <v>149</v>
      </c>
      <c r="C13" s="8">
        <v>8</v>
      </c>
      <c r="D13" s="70">
        <f>C13*B13</f>
        <v>1192</v>
      </c>
    </row>
    <row r="14" spans="1:4" x14ac:dyDescent="0.25">
      <c r="A14" s="68" t="s">
        <v>54</v>
      </c>
      <c r="B14" s="71">
        <v>9</v>
      </c>
      <c r="C14" s="9">
        <v>2</v>
      </c>
      <c r="D14" s="71">
        <f>C14*B14</f>
        <v>18</v>
      </c>
    </row>
    <row r="15" spans="1:4" x14ac:dyDescent="0.25">
      <c r="A15" s="68" t="s">
        <v>33</v>
      </c>
      <c r="B15" s="73">
        <v>75</v>
      </c>
      <c r="C15" s="10">
        <v>1</v>
      </c>
      <c r="D15" s="73">
        <f>C15*B15</f>
        <v>75</v>
      </c>
    </row>
    <row r="16" spans="1:4" x14ac:dyDescent="0.25">
      <c r="A16" s="78" t="s">
        <v>63</v>
      </c>
      <c r="B16" s="79"/>
      <c r="C16" s="79"/>
      <c r="D16" s="80"/>
    </row>
    <row r="17" spans="1:5" x14ac:dyDescent="0.25">
      <c r="A17" s="68" t="s">
        <v>64</v>
      </c>
      <c r="B17" s="70">
        <v>9.99</v>
      </c>
      <c r="C17" s="8">
        <v>1</v>
      </c>
      <c r="D17" s="70">
        <f>C17*B17</f>
        <v>9.99</v>
      </c>
    </row>
    <row r="18" spans="1:5" x14ac:dyDescent="0.25">
      <c r="A18" s="68" t="s">
        <v>65</v>
      </c>
      <c r="B18" s="73">
        <v>17.440000000000001</v>
      </c>
      <c r="C18" s="10">
        <v>1</v>
      </c>
      <c r="D18" s="73">
        <f>C18*B18</f>
        <v>17.440000000000001</v>
      </c>
    </row>
    <row r="19" spans="1:5" x14ac:dyDescent="0.25">
      <c r="A19" s="75" t="s">
        <v>66</v>
      </c>
      <c r="B19" s="76"/>
      <c r="C19" s="76"/>
      <c r="D19" s="77"/>
    </row>
    <row r="20" spans="1:5" x14ac:dyDescent="0.25">
      <c r="A20" s="97" t="s">
        <v>77</v>
      </c>
      <c r="B20" s="95">
        <v>18.989999999999998</v>
      </c>
      <c r="C20" s="96">
        <v>3</v>
      </c>
      <c r="D20" s="70">
        <f>C20*B20</f>
        <v>56.97</v>
      </c>
    </row>
    <row r="21" spans="1:5" x14ac:dyDescent="0.25">
      <c r="A21" s="68" t="s">
        <v>67</v>
      </c>
      <c r="B21" s="71">
        <v>8.4499999999999993</v>
      </c>
      <c r="C21" s="9">
        <v>1</v>
      </c>
      <c r="D21" s="71">
        <f>C21*B21</f>
        <v>8.4499999999999993</v>
      </c>
    </row>
    <row r="22" spans="1:5" x14ac:dyDescent="0.25">
      <c r="A22" s="68" t="s">
        <v>68</v>
      </c>
      <c r="B22" s="71">
        <v>4.57</v>
      </c>
      <c r="C22" s="9">
        <v>1</v>
      </c>
      <c r="D22" s="71">
        <f>C22*B22</f>
        <v>4.57</v>
      </c>
    </row>
    <row r="23" spans="1:5" x14ac:dyDescent="0.25">
      <c r="A23" s="68" t="s">
        <v>69</v>
      </c>
      <c r="B23" s="71">
        <v>12.99</v>
      </c>
      <c r="C23" s="9">
        <v>1</v>
      </c>
      <c r="D23" s="71">
        <f t="shared" ref="D23" si="0">C23*B23</f>
        <v>12.99</v>
      </c>
    </row>
    <row r="24" spans="1:5" x14ac:dyDescent="0.25">
      <c r="A24" s="69" t="s">
        <v>70</v>
      </c>
      <c r="B24" s="72" t="s">
        <v>71</v>
      </c>
      <c r="C24" s="72" t="s">
        <v>71</v>
      </c>
      <c r="D24" s="73">
        <f>Hardware!W15</f>
        <v>212.76999999999998</v>
      </c>
      <c r="E24" s="38" t="s">
        <v>72</v>
      </c>
    </row>
    <row r="25" spans="1:5" x14ac:dyDescent="0.25">
      <c r="B25" s="66"/>
      <c r="D25" s="34">
        <f>SUM(D20:D24,D17:D18,D13:D15,D9:D11,D3:D7)</f>
        <v>2189.4900000000002</v>
      </c>
      <c r="E25" s="35" t="s">
        <v>73</v>
      </c>
    </row>
    <row r="26" spans="1:5" x14ac:dyDescent="0.25">
      <c r="B26" s="66"/>
      <c r="D26" s="66"/>
    </row>
  </sheetData>
  <mergeCells count="5">
    <mergeCell ref="A2:D2"/>
    <mergeCell ref="A8:D8"/>
    <mergeCell ref="A12:D12"/>
    <mergeCell ref="A16:D16"/>
    <mergeCell ref="A19:D19"/>
  </mergeCells>
  <hyperlinks>
    <hyperlink ref="A3" r:id="rId1" display="48V 25A 1200W DC Switching Power Supply" xr:uid="{C5468CE6-9D80-4F99-9755-3B3EC496B147}"/>
    <hyperlink ref="A4" r:id="rId2" xr:uid="{C48D4976-132F-410B-978C-02AAFE267A50}"/>
    <hyperlink ref="A13" r:id="rId3" xr:uid="{20B0A697-5465-4668-9700-959AE063FEFE}"/>
    <hyperlink ref="A5" r:id="rId4" xr:uid="{5616C467-0CAC-4DB0-AB8B-9CF650AEE797}"/>
    <hyperlink ref="A6" r:id="rId5" xr:uid="{69894006-C14A-4461-A1C6-A5CCE40780FF}"/>
    <hyperlink ref="A15" r:id="rId6" xr:uid="{9C47EDF3-11B8-49D1-9C3A-FBA96D7FD82E}"/>
    <hyperlink ref="A14" r:id="rId7" xr:uid="{BD7E260E-D4A7-4D81-93B3-F421B8E00846}"/>
    <hyperlink ref="A11" r:id="rId8" xr:uid="{595B5008-BB6D-4AE7-BD6E-1C5E4738F0EA}"/>
    <hyperlink ref="A10" r:id="rId9" xr:uid="{E61C0645-2B50-42C9-A91D-3F39CE5BF703}"/>
    <hyperlink ref="A9" r:id="rId10" xr:uid="{1856345F-7308-4DAC-8B48-5EAA3057FB25}"/>
    <hyperlink ref="A17" r:id="rId11" xr:uid="{0D91CE6A-66D2-4EE3-8AD6-97349C317CB1}"/>
    <hyperlink ref="A18" r:id="rId12" display="Twisted Pair" xr:uid="{5B5135CB-772C-4BA9-B079-326FC4985EC7}"/>
    <hyperlink ref="A21" r:id="rId13" display="Slider = MGN7C, 100mm" xr:uid="{352AA45C-A4FB-450E-9CEE-C1EB506FD5FF}"/>
    <hyperlink ref="A22" r:id="rId14" xr:uid="{92FFB630-A737-4037-9E58-4FA6C83EAC94}"/>
    <hyperlink ref="A23" r:id="rId15" xr:uid="{3F62A2E2-11F2-4AB9-9F02-0746567A5A81}"/>
    <hyperlink ref="A24" location="Hardware!A1" display="Bolts, Nuts, and Pulleys" xr:uid="{63683D99-0A3B-4A5B-B17A-9D7D8C81AB20}"/>
    <hyperlink ref="A7" r:id="rId16" xr:uid="{F5EE5609-133A-47EC-8B0D-0F30E5401954}"/>
    <hyperlink ref="A20" r:id="rId17" xr:uid="{9AEFC194-D90C-48DF-8BDE-F55DE7023DEE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B602-290B-4982-B78B-7ABFBEFF08D7}">
  <dimension ref="A1:AC25"/>
  <sheetViews>
    <sheetView zoomScaleNormal="100" workbookViewId="0">
      <selection sqref="A1:A2"/>
    </sheetView>
  </sheetViews>
  <sheetFormatPr defaultRowHeight="15" x14ac:dyDescent="0.25"/>
  <cols>
    <col min="1" max="1" width="11.28515625" bestFit="1" customWidth="1"/>
    <col min="2" max="2" width="5.140625" customWidth="1"/>
    <col min="3" max="3" width="3.140625" bestFit="1" customWidth="1"/>
    <col min="4" max="4" width="10" bestFit="1" customWidth="1"/>
    <col min="5" max="5" width="7.42578125" bestFit="1" customWidth="1"/>
    <col min="6" max="6" width="9.140625" customWidth="1"/>
    <col min="7" max="9" width="7.140625" bestFit="1" customWidth="1"/>
    <col min="10" max="10" width="7.42578125" bestFit="1" customWidth="1"/>
    <col min="11" max="13" width="7.140625" bestFit="1" customWidth="1"/>
    <col min="14" max="14" width="7.42578125" bestFit="1" customWidth="1"/>
    <col min="15" max="18" width="7.140625" bestFit="1" customWidth="1"/>
    <col min="19" max="19" width="9" bestFit="1" customWidth="1"/>
    <col min="20" max="20" width="9.7109375" bestFit="1" customWidth="1"/>
    <col min="21" max="21" width="8.7109375" bestFit="1" customWidth="1"/>
    <col min="22" max="22" width="9.42578125" bestFit="1" customWidth="1"/>
  </cols>
  <sheetData>
    <row r="1" spans="1:24" x14ac:dyDescent="0.25">
      <c r="A1" s="86"/>
      <c r="B1" s="82" t="s">
        <v>39</v>
      </c>
      <c r="C1" s="84"/>
      <c r="D1" s="13" t="s">
        <v>37</v>
      </c>
      <c r="E1" s="81" t="s">
        <v>1</v>
      </c>
      <c r="F1" s="81"/>
      <c r="G1" s="81"/>
      <c r="H1" s="81"/>
      <c r="I1" s="81"/>
      <c r="J1" s="81"/>
      <c r="K1" s="81"/>
      <c r="L1" s="81"/>
      <c r="M1" s="81"/>
      <c r="N1" s="81" t="s">
        <v>2</v>
      </c>
      <c r="O1" s="81"/>
      <c r="P1" s="82"/>
      <c r="Q1" s="82"/>
      <c r="R1" s="6"/>
      <c r="S1" s="82" t="s">
        <v>34</v>
      </c>
      <c r="T1" s="83"/>
      <c r="U1" s="83"/>
      <c r="V1" s="84"/>
    </row>
    <row r="2" spans="1:24" x14ac:dyDescent="0.25">
      <c r="A2" s="87"/>
      <c r="B2" s="18" t="s">
        <v>0</v>
      </c>
      <c r="C2" s="19">
        <v>8</v>
      </c>
      <c r="D2" s="20">
        <v>5</v>
      </c>
      <c r="E2" s="21" t="s">
        <v>0</v>
      </c>
      <c r="F2" s="22" t="s">
        <v>35</v>
      </c>
      <c r="G2" s="22">
        <v>6</v>
      </c>
      <c r="H2" s="22">
        <v>10</v>
      </c>
      <c r="I2" s="22">
        <v>12</v>
      </c>
      <c r="J2" s="22">
        <v>15</v>
      </c>
      <c r="K2" s="22">
        <v>25</v>
      </c>
      <c r="L2" s="22">
        <v>30</v>
      </c>
      <c r="M2" s="22">
        <v>35</v>
      </c>
      <c r="N2" s="18" t="s">
        <v>0</v>
      </c>
      <c r="O2" s="22">
        <v>10</v>
      </c>
      <c r="P2" s="22">
        <v>16</v>
      </c>
      <c r="Q2" s="22">
        <v>45</v>
      </c>
      <c r="R2" s="19">
        <v>60</v>
      </c>
      <c r="S2" s="18" t="s">
        <v>41</v>
      </c>
      <c r="T2" s="23" t="s">
        <v>38</v>
      </c>
      <c r="U2" s="23" t="s">
        <v>40</v>
      </c>
      <c r="V2" s="19" t="s">
        <v>36</v>
      </c>
    </row>
    <row r="3" spans="1:24" x14ac:dyDescent="0.25">
      <c r="A3" s="8" t="s">
        <v>17</v>
      </c>
      <c r="B3" s="31"/>
      <c r="C3" s="11"/>
      <c r="D3" s="31"/>
      <c r="E3" s="31"/>
      <c r="F3" s="32"/>
      <c r="G3" s="32"/>
      <c r="H3" s="32"/>
      <c r="I3" s="32"/>
      <c r="J3" s="32"/>
      <c r="K3" s="32"/>
      <c r="L3" s="32"/>
      <c r="M3" s="11"/>
      <c r="N3" s="31">
        <v>17</v>
      </c>
      <c r="O3" s="32"/>
      <c r="P3" s="32">
        <v>11</v>
      </c>
      <c r="Q3" s="32"/>
      <c r="R3" s="11">
        <v>6</v>
      </c>
      <c r="S3" s="31"/>
      <c r="T3" s="32"/>
      <c r="U3" s="32"/>
      <c r="V3" s="11"/>
    </row>
    <row r="4" spans="1:24" x14ac:dyDescent="0.25">
      <c r="A4" s="24" t="s">
        <v>22</v>
      </c>
      <c r="B4" s="25"/>
      <c r="C4" s="26"/>
      <c r="D4" s="25"/>
      <c r="E4" s="25">
        <v>13</v>
      </c>
      <c r="F4" s="27">
        <v>4</v>
      </c>
      <c r="G4" s="27"/>
      <c r="H4" s="27"/>
      <c r="I4" s="27">
        <v>8</v>
      </c>
      <c r="J4" s="27">
        <v>6</v>
      </c>
      <c r="K4" s="27"/>
      <c r="L4" s="27"/>
      <c r="M4" s="27"/>
      <c r="N4" s="25">
        <v>12</v>
      </c>
      <c r="O4" s="27">
        <v>4</v>
      </c>
      <c r="P4" s="27"/>
      <c r="Q4" s="27">
        <v>6</v>
      </c>
      <c r="R4" s="26">
        <v>6</v>
      </c>
      <c r="S4" s="25">
        <v>2</v>
      </c>
      <c r="T4" s="27"/>
      <c r="U4" s="27">
        <v>3</v>
      </c>
      <c r="V4" s="26"/>
    </row>
    <row r="5" spans="1:24" x14ac:dyDescent="0.25">
      <c r="A5" s="9" t="s">
        <v>23</v>
      </c>
      <c r="B5" s="15"/>
      <c r="C5" s="16"/>
      <c r="D5" s="15"/>
      <c r="E5" s="15">
        <v>61</v>
      </c>
      <c r="F5" s="12">
        <v>8</v>
      </c>
      <c r="G5" s="12"/>
      <c r="H5" s="12"/>
      <c r="I5" s="12">
        <v>16</v>
      </c>
      <c r="J5" s="12">
        <v>20</v>
      </c>
      <c r="K5" s="12">
        <v>3</v>
      </c>
      <c r="L5" s="12"/>
      <c r="M5" s="16">
        <v>21</v>
      </c>
      <c r="N5" s="15">
        <v>24</v>
      </c>
      <c r="O5" s="12">
        <v>8</v>
      </c>
      <c r="P5" s="12"/>
      <c r="Q5" s="12">
        <v>24</v>
      </c>
      <c r="R5" s="12"/>
      <c r="S5" s="15">
        <v>2</v>
      </c>
      <c r="T5" s="12"/>
      <c r="U5" s="12">
        <v>6</v>
      </c>
      <c r="V5" s="16">
        <v>3</v>
      </c>
    </row>
    <row r="6" spans="1:24" x14ac:dyDescent="0.25">
      <c r="A6" s="24" t="s">
        <v>24</v>
      </c>
      <c r="B6" s="25"/>
      <c r="C6" s="26"/>
      <c r="D6" s="25"/>
      <c r="E6" s="25">
        <v>13</v>
      </c>
      <c r="F6" s="27">
        <v>4</v>
      </c>
      <c r="G6" s="27"/>
      <c r="H6" s="27"/>
      <c r="I6" s="27">
        <v>8</v>
      </c>
      <c r="J6" s="27">
        <v>6</v>
      </c>
      <c r="K6" s="27"/>
      <c r="L6" s="27"/>
      <c r="M6" s="27"/>
      <c r="N6" s="25">
        <v>12</v>
      </c>
      <c r="O6" s="27">
        <v>4</v>
      </c>
      <c r="P6" s="27"/>
      <c r="Q6" s="27">
        <v>6</v>
      </c>
      <c r="R6" s="26">
        <v>6</v>
      </c>
      <c r="S6" s="25">
        <v>2</v>
      </c>
      <c r="T6" s="27"/>
      <c r="U6" s="27">
        <v>3</v>
      </c>
      <c r="V6" s="26">
        <v>0</v>
      </c>
    </row>
    <row r="7" spans="1:24" s="17" customFormat="1" x14ac:dyDescent="0.25">
      <c r="A7" s="14" t="s">
        <v>25</v>
      </c>
      <c r="B7" s="15"/>
      <c r="C7" s="16"/>
      <c r="D7" s="15"/>
      <c r="E7" s="15">
        <v>19</v>
      </c>
      <c r="F7" s="12">
        <v>4</v>
      </c>
      <c r="G7" s="12"/>
      <c r="H7" s="12"/>
      <c r="I7" s="12">
        <v>4</v>
      </c>
      <c r="J7" s="12">
        <v>6</v>
      </c>
      <c r="K7" s="12"/>
      <c r="L7" s="12"/>
      <c r="M7" s="16">
        <v>6</v>
      </c>
      <c r="N7" s="15">
        <v>12</v>
      </c>
      <c r="O7" s="12">
        <v>4</v>
      </c>
      <c r="P7" s="12"/>
      <c r="Q7" s="12">
        <v>12</v>
      </c>
      <c r="R7" s="12"/>
      <c r="S7" s="15">
        <v>1</v>
      </c>
      <c r="T7" s="12"/>
      <c r="U7" s="12">
        <v>3</v>
      </c>
      <c r="V7" s="16">
        <v>2</v>
      </c>
    </row>
    <row r="8" spans="1:24" x14ac:dyDescent="0.25">
      <c r="A8" s="24" t="s">
        <v>26</v>
      </c>
      <c r="B8" s="25"/>
      <c r="C8" s="26"/>
      <c r="D8" s="25">
        <v>8</v>
      </c>
      <c r="E8" s="25">
        <v>32</v>
      </c>
      <c r="F8" s="27">
        <v>8</v>
      </c>
      <c r="G8" s="27"/>
      <c r="H8" s="27">
        <v>16</v>
      </c>
      <c r="I8" s="27"/>
      <c r="J8" s="27">
        <v>12</v>
      </c>
      <c r="K8" s="27"/>
      <c r="L8" s="27">
        <v>14</v>
      </c>
      <c r="M8" s="27"/>
      <c r="N8" s="25">
        <v>12</v>
      </c>
      <c r="O8" s="27"/>
      <c r="P8" s="27">
        <v>10</v>
      </c>
      <c r="Q8" s="27">
        <v>2</v>
      </c>
      <c r="R8" s="27"/>
      <c r="S8" s="25"/>
      <c r="T8" s="27">
        <v>2</v>
      </c>
      <c r="U8" s="27"/>
      <c r="V8" s="26">
        <v>9</v>
      </c>
    </row>
    <row r="9" spans="1:24" x14ac:dyDescent="0.25">
      <c r="A9" s="10" t="s">
        <v>27</v>
      </c>
      <c r="B9" s="28">
        <v>4</v>
      </c>
      <c r="C9" s="29">
        <v>12</v>
      </c>
      <c r="D9" s="28"/>
      <c r="E9" s="28">
        <v>12</v>
      </c>
      <c r="F9" s="30">
        <v>4</v>
      </c>
      <c r="G9" s="30">
        <v>8</v>
      </c>
      <c r="H9" s="12"/>
      <c r="I9" s="12"/>
      <c r="J9" s="30">
        <v>12</v>
      </c>
      <c r="K9" s="12"/>
      <c r="L9" s="30">
        <v>4</v>
      </c>
      <c r="M9" s="12"/>
      <c r="N9" s="28"/>
      <c r="O9" s="12"/>
      <c r="P9" s="12"/>
      <c r="Q9" s="12"/>
      <c r="R9" s="12"/>
      <c r="S9" s="28"/>
      <c r="T9" s="30"/>
      <c r="U9" s="30"/>
      <c r="V9" s="29"/>
    </row>
    <row r="10" spans="1:24" x14ac:dyDescent="0.25">
      <c r="A10" s="33" t="s">
        <v>3</v>
      </c>
      <c r="B10" s="91">
        <f>SUM(B3:C9)</f>
        <v>16</v>
      </c>
      <c r="C10" s="91"/>
      <c r="D10" s="53">
        <f t="shared" ref="D10:V10" si="0">SUM(D3:D9)</f>
        <v>8</v>
      </c>
      <c r="E10" s="54">
        <f t="shared" si="0"/>
        <v>150</v>
      </c>
      <c r="F10" s="54">
        <f t="shared" si="0"/>
        <v>32</v>
      </c>
      <c r="G10" s="54">
        <f t="shared" si="0"/>
        <v>8</v>
      </c>
      <c r="H10" s="54">
        <f t="shared" si="0"/>
        <v>16</v>
      </c>
      <c r="I10" s="54">
        <f t="shared" si="0"/>
        <v>36</v>
      </c>
      <c r="J10" s="54">
        <f t="shared" si="0"/>
        <v>62</v>
      </c>
      <c r="K10" s="54">
        <f t="shared" si="0"/>
        <v>3</v>
      </c>
      <c r="L10" s="54">
        <f t="shared" si="0"/>
        <v>18</v>
      </c>
      <c r="M10" s="54">
        <f t="shared" si="0"/>
        <v>27</v>
      </c>
      <c r="N10" s="59">
        <f t="shared" si="0"/>
        <v>89</v>
      </c>
      <c r="O10" s="54">
        <f t="shared" si="0"/>
        <v>20</v>
      </c>
      <c r="P10" s="54">
        <f t="shared" si="0"/>
        <v>21</v>
      </c>
      <c r="Q10" s="54">
        <f t="shared" si="0"/>
        <v>50</v>
      </c>
      <c r="R10" s="54">
        <f t="shared" si="0"/>
        <v>18</v>
      </c>
      <c r="S10" s="59">
        <f t="shared" si="0"/>
        <v>7</v>
      </c>
      <c r="T10" s="54">
        <f t="shared" si="0"/>
        <v>2</v>
      </c>
      <c r="U10" s="54">
        <f t="shared" si="0"/>
        <v>15</v>
      </c>
      <c r="V10" s="55">
        <f t="shared" si="0"/>
        <v>14</v>
      </c>
      <c r="W10" s="44">
        <f>SUM(B10:V10)</f>
        <v>612</v>
      </c>
      <c r="X10" s="35" t="s">
        <v>42</v>
      </c>
    </row>
    <row r="11" spans="1:24" x14ac:dyDescent="0.25">
      <c r="A11" s="46" t="s">
        <v>5</v>
      </c>
      <c r="B11" s="89" t="s">
        <v>44</v>
      </c>
      <c r="C11" s="89"/>
      <c r="D11" s="56" t="s">
        <v>45</v>
      </c>
      <c r="E11" s="57" t="s">
        <v>12</v>
      </c>
      <c r="F11" s="57" t="s">
        <v>46</v>
      </c>
      <c r="G11" s="57" t="s">
        <v>50</v>
      </c>
      <c r="H11" s="57" t="s">
        <v>51</v>
      </c>
      <c r="I11" s="57" t="s">
        <v>9</v>
      </c>
      <c r="J11" s="57" t="s">
        <v>10</v>
      </c>
      <c r="K11" s="57" t="s">
        <v>52</v>
      </c>
      <c r="L11" s="65" t="s">
        <v>21</v>
      </c>
      <c r="M11" s="57" t="s">
        <v>11</v>
      </c>
      <c r="N11" s="64" t="s">
        <v>13</v>
      </c>
      <c r="O11" s="57" t="s">
        <v>8</v>
      </c>
      <c r="P11" s="57" t="s">
        <v>19</v>
      </c>
      <c r="Q11" s="57" t="s">
        <v>4</v>
      </c>
      <c r="R11" s="57" t="s">
        <v>18</v>
      </c>
      <c r="S11" s="64" t="s">
        <v>43</v>
      </c>
      <c r="T11" s="57" t="s">
        <v>47</v>
      </c>
      <c r="U11" s="57" t="s">
        <v>49</v>
      </c>
      <c r="V11" s="58" t="s">
        <v>48</v>
      </c>
    </row>
    <row r="12" spans="1:24" x14ac:dyDescent="0.25">
      <c r="A12" s="1" t="s">
        <v>6</v>
      </c>
      <c r="B12" s="90">
        <v>660</v>
      </c>
      <c r="C12" s="90"/>
      <c r="D12" s="39">
        <v>705</v>
      </c>
      <c r="E12" s="38">
        <v>100</v>
      </c>
      <c r="F12" s="38">
        <v>10</v>
      </c>
      <c r="G12" s="38">
        <v>100</v>
      </c>
      <c r="H12" s="38">
        <v>100</v>
      </c>
      <c r="I12" s="38">
        <v>100</v>
      </c>
      <c r="J12" s="38">
        <v>50</v>
      </c>
      <c r="K12" s="38">
        <v>100</v>
      </c>
      <c r="L12" s="38">
        <v>50</v>
      </c>
      <c r="M12" s="38">
        <v>50</v>
      </c>
      <c r="N12" s="60">
        <v>100</v>
      </c>
      <c r="O12" s="38">
        <v>100</v>
      </c>
      <c r="P12" s="38">
        <v>100</v>
      </c>
      <c r="Q12" s="38">
        <v>50</v>
      </c>
      <c r="R12" s="38">
        <v>25</v>
      </c>
      <c r="S12" s="60">
        <v>1</v>
      </c>
      <c r="T12" s="38">
        <v>2</v>
      </c>
      <c r="U12" s="38">
        <v>10</v>
      </c>
      <c r="V12" s="45">
        <v>10</v>
      </c>
    </row>
    <row r="13" spans="1:24" x14ac:dyDescent="0.25">
      <c r="A13" s="5" t="s">
        <v>14</v>
      </c>
      <c r="B13" s="92">
        <f>ROUNDUP(B10/B12,0)</f>
        <v>1</v>
      </c>
      <c r="C13" s="92"/>
      <c r="D13" s="47">
        <f>ROUNDUP(D10/D12,0)</f>
        <v>1</v>
      </c>
      <c r="E13" s="37">
        <f>ROUNDUP(E10/E12,0)</f>
        <v>2</v>
      </c>
      <c r="F13" s="37">
        <f t="shared" ref="F13:V13" si="1">ROUNDUP(F10/F12,0)</f>
        <v>4</v>
      </c>
      <c r="G13" s="37">
        <f t="shared" si="1"/>
        <v>1</v>
      </c>
      <c r="H13" s="37">
        <f t="shared" si="1"/>
        <v>1</v>
      </c>
      <c r="I13" s="37">
        <f t="shared" si="1"/>
        <v>1</v>
      </c>
      <c r="J13" s="37">
        <f t="shared" si="1"/>
        <v>2</v>
      </c>
      <c r="K13" s="37">
        <f t="shared" si="1"/>
        <v>1</v>
      </c>
      <c r="L13" s="37">
        <f t="shared" si="1"/>
        <v>1</v>
      </c>
      <c r="M13" s="37">
        <f t="shared" si="1"/>
        <v>1</v>
      </c>
      <c r="N13" s="61">
        <f t="shared" si="1"/>
        <v>1</v>
      </c>
      <c r="O13" s="37">
        <f t="shared" si="1"/>
        <v>1</v>
      </c>
      <c r="P13" s="37">
        <f t="shared" si="1"/>
        <v>1</v>
      </c>
      <c r="Q13" s="37">
        <f t="shared" si="1"/>
        <v>1</v>
      </c>
      <c r="R13" s="37">
        <f t="shared" si="1"/>
        <v>1</v>
      </c>
      <c r="S13" s="61">
        <f t="shared" si="1"/>
        <v>7</v>
      </c>
      <c r="T13" s="37">
        <f t="shared" si="1"/>
        <v>1</v>
      </c>
      <c r="U13" s="37">
        <f t="shared" si="1"/>
        <v>2</v>
      </c>
      <c r="V13" s="48">
        <f t="shared" si="1"/>
        <v>2</v>
      </c>
    </row>
    <row r="14" spans="1:24" x14ac:dyDescent="0.25">
      <c r="A14" s="2" t="s">
        <v>7</v>
      </c>
      <c r="B14" s="93">
        <v>9.99</v>
      </c>
      <c r="C14" s="93"/>
      <c r="D14" s="49">
        <v>9.99</v>
      </c>
      <c r="E14" s="50">
        <v>4.6500000000000004</v>
      </c>
      <c r="F14" s="50">
        <v>6.79</v>
      </c>
      <c r="G14" s="50">
        <v>11.32</v>
      </c>
      <c r="H14" s="50">
        <v>12.92</v>
      </c>
      <c r="I14" s="50">
        <v>10.88</v>
      </c>
      <c r="J14" s="51">
        <v>10</v>
      </c>
      <c r="K14" s="50">
        <v>17.37</v>
      </c>
      <c r="L14" s="50">
        <v>13.16</v>
      </c>
      <c r="M14" s="50">
        <v>12.91</v>
      </c>
      <c r="N14" s="62">
        <v>5.57</v>
      </c>
      <c r="O14" s="50">
        <v>11.27</v>
      </c>
      <c r="P14" s="50">
        <v>12.91</v>
      </c>
      <c r="Q14" s="50">
        <v>14.3</v>
      </c>
      <c r="R14" s="50">
        <v>13.72</v>
      </c>
      <c r="S14" s="62">
        <v>15.79</v>
      </c>
      <c r="T14" s="50">
        <v>8.49</v>
      </c>
      <c r="U14" s="50">
        <v>9.99</v>
      </c>
      <c r="V14" s="52">
        <v>7.99</v>
      </c>
    </row>
    <row r="15" spans="1:24" x14ac:dyDescent="0.25">
      <c r="A15" s="43" t="s">
        <v>15</v>
      </c>
      <c r="B15" s="85">
        <f>B14*B13</f>
        <v>9.99</v>
      </c>
      <c r="C15" s="85"/>
      <c r="D15" s="40">
        <f>D14*D13</f>
        <v>9.99</v>
      </c>
      <c r="E15" s="41">
        <f>E13*E14</f>
        <v>9.3000000000000007</v>
      </c>
      <c r="F15" s="41">
        <f t="shared" ref="F15:V15" si="2">F13*F14</f>
        <v>27.16</v>
      </c>
      <c r="G15" s="41">
        <f t="shared" si="2"/>
        <v>11.32</v>
      </c>
      <c r="H15" s="41">
        <f t="shared" si="2"/>
        <v>12.92</v>
      </c>
      <c r="I15" s="41">
        <f t="shared" si="2"/>
        <v>10.88</v>
      </c>
      <c r="J15" s="41">
        <f t="shared" si="2"/>
        <v>20</v>
      </c>
      <c r="K15" s="41">
        <f t="shared" si="2"/>
        <v>17.37</v>
      </c>
      <c r="L15" s="41">
        <f t="shared" si="2"/>
        <v>13.16</v>
      </c>
      <c r="M15" s="41">
        <f t="shared" si="2"/>
        <v>12.91</v>
      </c>
      <c r="N15" s="63">
        <f t="shared" si="2"/>
        <v>5.57</v>
      </c>
      <c r="O15" s="41">
        <f t="shared" si="2"/>
        <v>11.27</v>
      </c>
      <c r="P15" s="41">
        <f t="shared" si="2"/>
        <v>12.91</v>
      </c>
      <c r="Q15" s="41">
        <f t="shared" si="2"/>
        <v>14.3</v>
      </c>
      <c r="R15" s="41">
        <f t="shared" si="2"/>
        <v>13.72</v>
      </c>
      <c r="S15" s="63">
        <f t="shared" si="2"/>
        <v>110.53</v>
      </c>
      <c r="T15" s="41">
        <f t="shared" si="2"/>
        <v>8.49</v>
      </c>
      <c r="U15" s="41">
        <f t="shared" si="2"/>
        <v>19.98</v>
      </c>
      <c r="V15" s="42">
        <f t="shared" si="2"/>
        <v>15.98</v>
      </c>
      <c r="W15" s="34">
        <f>SUM(B15:R15)</f>
        <v>212.76999999999998</v>
      </c>
      <c r="X15" s="35" t="s">
        <v>16</v>
      </c>
    </row>
    <row r="16" spans="1:24" x14ac:dyDescent="0.25">
      <c r="V16" s="3"/>
      <c r="W16" s="4"/>
    </row>
    <row r="17" spans="1:29" ht="15" customHeight="1" x14ac:dyDescent="0.25">
      <c r="A17" s="88" t="s">
        <v>53</v>
      </c>
      <c r="B17" s="88"/>
      <c r="C17" s="88"/>
      <c r="D17" s="88"/>
      <c r="E17" s="88"/>
      <c r="F17" s="88"/>
      <c r="AC17" s="3"/>
    </row>
    <row r="18" spans="1:29" x14ac:dyDescent="0.25">
      <c r="A18" s="88"/>
      <c r="B18" s="88"/>
      <c r="C18" s="88"/>
      <c r="D18" s="88"/>
      <c r="E18" s="88"/>
      <c r="F18" s="88"/>
      <c r="J18" s="36"/>
      <c r="K18" s="36"/>
      <c r="L18" s="36"/>
      <c r="M18" s="36"/>
    </row>
    <row r="19" spans="1:29" x14ac:dyDescent="0.25">
      <c r="A19" s="88"/>
      <c r="B19" s="88"/>
      <c r="C19" s="88"/>
      <c r="D19" s="88"/>
      <c r="E19" s="88"/>
      <c r="F19" s="88"/>
      <c r="J19" s="36"/>
      <c r="K19" s="36"/>
      <c r="L19" s="36"/>
      <c r="M19" s="36"/>
    </row>
    <row r="20" spans="1:29" x14ac:dyDescent="0.25">
      <c r="A20" s="88"/>
      <c r="B20" s="88"/>
      <c r="C20" s="88"/>
      <c r="D20" s="88"/>
      <c r="E20" s="88"/>
      <c r="F20" s="88"/>
      <c r="J20" s="36"/>
      <c r="K20" s="36"/>
      <c r="L20" s="36"/>
      <c r="M20" s="36"/>
      <c r="N20" s="3"/>
      <c r="S20" t="s">
        <v>20</v>
      </c>
    </row>
    <row r="21" spans="1:29" x14ac:dyDescent="0.25">
      <c r="J21" s="36"/>
      <c r="K21" s="36"/>
      <c r="L21" s="36"/>
      <c r="M21" s="36"/>
      <c r="P21" s="7"/>
    </row>
    <row r="22" spans="1:29" x14ac:dyDescent="0.25">
      <c r="J22" s="36"/>
      <c r="K22" s="36"/>
      <c r="L22" s="36"/>
      <c r="M22" s="36"/>
    </row>
    <row r="23" spans="1:29" x14ac:dyDescent="0.25">
      <c r="J23" s="36"/>
      <c r="K23" s="36"/>
      <c r="L23" s="36"/>
      <c r="M23" s="36"/>
      <c r="S23" s="3"/>
      <c r="T23" s="3"/>
      <c r="V23" s="3"/>
    </row>
    <row r="24" spans="1:29" x14ac:dyDescent="0.25">
      <c r="I24" s="36"/>
      <c r="J24" s="36"/>
      <c r="K24" s="36"/>
      <c r="L24" s="36"/>
      <c r="M24" s="36"/>
    </row>
    <row r="25" spans="1:29" x14ac:dyDescent="0.25">
      <c r="I25" s="36"/>
      <c r="J25" s="36"/>
      <c r="K25" s="36"/>
      <c r="L25" s="36"/>
      <c r="M25" s="36"/>
    </row>
  </sheetData>
  <sheetProtection sheet="1" objects="1" scenarios="1"/>
  <mergeCells count="12">
    <mergeCell ref="A17:F20"/>
    <mergeCell ref="B11:C11"/>
    <mergeCell ref="B12:C12"/>
    <mergeCell ref="B10:C10"/>
    <mergeCell ref="B13:C13"/>
    <mergeCell ref="B14:C14"/>
    <mergeCell ref="N1:Q1"/>
    <mergeCell ref="S1:V1"/>
    <mergeCell ref="B1:C1"/>
    <mergeCell ref="B15:C15"/>
    <mergeCell ref="A1:A2"/>
    <mergeCell ref="E1:M1"/>
  </mergeCells>
  <conditionalFormatting sqref="E9:G9 U4 U6 E4:F8 H8 J8:J9 I6:J7 I5:K5 I4:J4 N4:O4 L8:L9 N8 P8:Q8 M5:O5 Q4:R4 Q6:R6 Q5 Q7 M7:O7 N6:O6">
    <cfRule type="cellIs" dxfId="1" priority="1" operator="lessThan">
      <formula>1</formula>
    </cfRule>
    <cfRule type="cellIs" dxfId="0" priority="2" operator="lessThan">
      <formula>1</formula>
    </cfRule>
  </conditionalFormatting>
  <hyperlinks>
    <hyperlink ref="Q11" r:id="rId1" display="https://www.mcmaster.com/91290A145" xr:uid="{EF0C7CB7-7F0C-4978-AD30-F63B825C607C}"/>
    <hyperlink ref="O11" r:id="rId2" display="https://www.mcmaster.com/91290A144" xr:uid="{97946378-20E3-4BB5-A415-61DF7F90D13E}"/>
    <hyperlink ref="J11" r:id="rId3" display="https://www.mcmaster.com/91290A572" xr:uid="{664D9FDE-70E3-4A0F-B351-35F0A3A2C3F5}"/>
    <hyperlink ref="M11" r:id="rId4" display="https://www.mcmaster.com/91290A135" xr:uid="{9CA25500-E455-4F17-8A7E-0D4EF1250BFC}"/>
    <hyperlink ref="E11" r:id="rId5" display="https://www.mcmaster.com/90576A102" xr:uid="{1B492BCE-BBA3-4F43-A72C-90E5F22FA535}"/>
    <hyperlink ref="N11" r:id="rId6" display="https://www.mcmaster.com/90576A103" xr:uid="{485778C1-91A9-4F26-B8D3-294C54C47869}"/>
    <hyperlink ref="R11" r:id="rId7" display="https://www.mcmaster.com/91290A188" xr:uid="{A3E4A7F7-EEF8-4991-8FCD-F7DCFE2D5C14}"/>
    <hyperlink ref="P11" r:id="rId8" display="https://www.mcmaster.com/91290A154" xr:uid="{BF65207D-35D8-4E2B-958E-E3273CAF7347}"/>
    <hyperlink ref="S11" r:id="rId9" xr:uid="{F3AB31F2-9BD7-46E3-8A99-22C43A088240}"/>
    <hyperlink ref="B11:C11" r:id="rId10" display="B0B93G1H9L" xr:uid="{50E51E63-8C87-45F8-8325-EC0E503A272F}"/>
    <hyperlink ref="D11" r:id="rId11" xr:uid="{66BC059A-B148-4CC0-B8CA-C0587255B50F}"/>
    <hyperlink ref="F11" r:id="rId12" xr:uid="{E7F37B86-3D5D-4B4F-97FB-1013D3F05906}"/>
    <hyperlink ref="T11" r:id="rId13" xr:uid="{079C2E76-0A71-4E1A-8E17-E14E23C0A551}"/>
    <hyperlink ref="V11" r:id="rId14" xr:uid="{7E6A892D-7AA8-4CAB-91DD-88F943EFDE7E}"/>
    <hyperlink ref="U11" r:id="rId15" xr:uid="{7C230941-0BCD-4050-B193-D66AE312B306}"/>
    <hyperlink ref="I11" r:id="rId16" display="https://www.mcmaster.com/91290A117" xr:uid="{D77B4316-0FBE-4230-85B3-E918DE261303}"/>
    <hyperlink ref="G11" r:id="rId17" xr:uid="{06F82045-714F-4836-9F06-941804A17887}"/>
    <hyperlink ref="H11" r:id="rId18" xr:uid="{3A5131C6-94AE-49D2-B0F3-B50050AA3F9A}"/>
    <hyperlink ref="L11" r:id="rId19" display="https://www.mcmaster.com/91290A130" xr:uid="{7A3866DF-7699-4781-B27F-F0645E8076DB}"/>
    <hyperlink ref="K11" r:id="rId20" xr:uid="{2C38CA73-687E-4AD4-8546-52A176EB9FA4}"/>
  </hyperlinks>
  <pageMargins left="0.7" right="0.7" top="0.75" bottom="0.75" header="0.3" footer="0.3"/>
  <pageSetup orientation="portrait" r:id="rId21"/>
  <ignoredErrors>
    <ignoredError sqref="D10:R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Gope23 Darr</cp:lastModifiedBy>
  <cp:lastPrinted>2025-03-08T21:32:54Z</cp:lastPrinted>
  <dcterms:created xsi:type="dcterms:W3CDTF">2024-03-27T01:22:07Z</dcterms:created>
  <dcterms:modified xsi:type="dcterms:W3CDTF">2025-03-08T22:38:19Z</dcterms:modified>
</cp:coreProperties>
</file>