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0578D598-3167-4810-9E2A-F5FAC89D04AF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definedNames>
    <definedName name="Gross_Sales_External">OFFSET('[1]1.1 Gross Sales - External($)'!$C$1,MATCH("Customer Output Code",'[1]1.1 Gross Sales - External($)'!$G:$G,0)-1,MATCH("Customer Output Code",'[1]1.1 Gross Sales - External($)'!$3:$3,0)-MATCH('[1]1.1 Gross Sales - External($)'!$C$1,'[1]1.1 Gross Sales - External($)'!$1:$1,0),MATCH("END",'[1]1.1 Gross Sales - External($)'!$G:$G,0)-MATCH("Customer Output Code",'[1]1.1 Gross Sales - External($)'!$G:$G,0),MATCH("Total",'[1]1.1 Gross Sales - External($)'!$3:$3,0)-MATCH("Customer Output Code",'[1]1.1 Gross Sales - External($)'!$3:$3,0))</definedName>
    <definedName name="Gross_Sales_Interco">OFFSET('[1]1.2 Gross Sales - Interco($)'!$C$1,MATCH("Customer Output Code",'[1]1.2 Gross Sales - Interco($)'!$G:$G,0)-1,MATCH("Customer Output Code",'[1]1.2 Gross Sales - Interco($)'!$3:$3,0)-MATCH('[1]1.2 Gross Sales - Interco($)'!$C$1,'[1]1.2 Gross Sales - Interco($)'!$1:$1,0),MATCH("END",'[1]1.2 Gross Sales - Interco($)'!$G:$G,0)-MATCH("Customer Output Code",'[1]1.2 Gross Sales - Interco($)'!$G:$G,0),MATCH("Total",'[1]1.2 Gross Sales - Interco($)'!$3:$3,0)-MATCH("Customer Output Code",'[1]1.2 Gross Sales - Interco($)'!$3:$3,0))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1" l="1"/>
  <c r="G64" i="1" s="1"/>
  <c r="F63" i="1"/>
  <c r="E63" i="1" s="1"/>
  <c r="F62" i="1"/>
  <c r="H62" i="1" s="1"/>
  <c r="F61" i="1"/>
  <c r="H61" i="1" s="1"/>
  <c r="F60" i="1"/>
  <c r="F59" i="1"/>
  <c r="I59" i="1" s="1"/>
  <c r="F58" i="1"/>
  <c r="F57" i="1"/>
  <c r="E57" i="1" s="1"/>
  <c r="F56" i="1"/>
  <c r="D56" i="1" s="1"/>
  <c r="F55" i="1"/>
  <c r="G55" i="1" s="1"/>
  <c r="C55" i="1" s="1"/>
  <c r="F54" i="1"/>
  <c r="F53" i="1"/>
  <c r="E53" i="1" s="1"/>
  <c r="F52" i="1"/>
  <c r="I52" i="1" s="1"/>
  <c r="F51" i="1"/>
  <c r="G51" i="1" s="1"/>
  <c r="F50" i="1"/>
  <c r="I50" i="1" s="1"/>
  <c r="F49" i="1"/>
  <c r="F48" i="1"/>
  <c r="I48" i="1" s="1"/>
  <c r="I47" i="1"/>
  <c r="F47" i="1"/>
  <c r="G47" i="1" s="1"/>
  <c r="D47" i="1"/>
  <c r="F46" i="1"/>
  <c r="G46" i="1" s="1"/>
  <c r="H45" i="1"/>
  <c r="F45" i="1"/>
  <c r="D45" i="1" s="1"/>
  <c r="F44" i="1"/>
  <c r="H44" i="1" s="1"/>
  <c r="K43" i="1"/>
  <c r="G43" i="1"/>
  <c r="F43" i="1"/>
  <c r="E43" i="1" s="1"/>
  <c r="F42" i="1"/>
  <c r="H42" i="1" s="1"/>
  <c r="F41" i="1"/>
  <c r="I41" i="1" s="1"/>
  <c r="F40" i="1"/>
  <c r="D40" i="1" s="1"/>
  <c r="F39" i="1"/>
  <c r="E39" i="1" s="1"/>
  <c r="F38" i="1"/>
  <c r="H38" i="1" s="1"/>
  <c r="H37" i="1"/>
  <c r="F37" i="1"/>
  <c r="G37" i="1" s="1"/>
  <c r="C37" i="1" s="1"/>
  <c r="F36" i="1"/>
  <c r="I36" i="1" s="1"/>
  <c r="F35" i="1"/>
  <c r="I35" i="1" s="1"/>
  <c r="F34" i="1"/>
  <c r="H34" i="1" s="1"/>
  <c r="F33" i="1"/>
  <c r="I33" i="1" s="1"/>
  <c r="F32" i="1"/>
  <c r="I32" i="1" s="1"/>
  <c r="F31" i="1"/>
  <c r="F30" i="1"/>
  <c r="I30" i="1" s="1"/>
  <c r="F29" i="1"/>
  <c r="H29" i="1" s="1"/>
  <c r="F28" i="1"/>
  <c r="H28" i="1" s="1"/>
  <c r="F27" i="1"/>
  <c r="G27" i="1" s="1"/>
  <c r="F26" i="1"/>
  <c r="H26" i="1" s="1"/>
  <c r="F25" i="1"/>
  <c r="G25" i="1" s="1"/>
  <c r="F24" i="1"/>
  <c r="E24" i="1" s="1"/>
  <c r="F23" i="1"/>
  <c r="H22" i="1"/>
  <c r="F22" i="1"/>
  <c r="G22" i="1" s="1"/>
  <c r="C22" i="1" s="1"/>
  <c r="F21" i="1"/>
  <c r="G21" i="1" s="1"/>
  <c r="F20" i="1"/>
  <c r="I20" i="1" s="1"/>
  <c r="F19" i="1"/>
  <c r="D19" i="1" s="1"/>
  <c r="F18" i="1"/>
  <c r="G18" i="1" s="1"/>
  <c r="C18" i="1" s="1"/>
  <c r="H17" i="1"/>
  <c r="F17" i="1"/>
  <c r="G17" i="1" s="1"/>
  <c r="D17" i="1"/>
  <c r="F16" i="1"/>
  <c r="G16" i="1" s="1"/>
  <c r="I15" i="1"/>
  <c r="F15" i="1"/>
  <c r="H15" i="1" s="1"/>
  <c r="F14" i="1"/>
  <c r="F13" i="1"/>
  <c r="I13" i="1" s="1"/>
  <c r="H12" i="1"/>
  <c r="F12" i="1"/>
  <c r="G12" i="1" s="1"/>
  <c r="F11" i="1"/>
  <c r="H11" i="1" s="1"/>
  <c r="F10" i="1"/>
  <c r="F9" i="1"/>
  <c r="G9" i="1" s="1"/>
  <c r="C9" i="1" s="1"/>
  <c r="V8" i="1"/>
  <c r="U8" i="1"/>
  <c r="T8" i="1"/>
  <c r="S8" i="1"/>
  <c r="R8" i="1"/>
  <c r="Q8" i="1"/>
  <c r="P8" i="1"/>
  <c r="O8" i="1"/>
  <c r="N8" i="1"/>
  <c r="M8" i="1"/>
  <c r="L8" i="1"/>
  <c r="K8" i="1"/>
  <c r="J8" i="1"/>
  <c r="G8" i="1"/>
  <c r="C8" i="1" s="1"/>
  <c r="F8" i="1"/>
  <c r="H8" i="1" s="1"/>
  <c r="F7" i="1"/>
  <c r="D7" i="1" s="1"/>
  <c r="F6" i="1"/>
  <c r="G6" i="1" s="1"/>
  <c r="E6" i="1"/>
  <c r="F5" i="1"/>
  <c r="H5" i="1" s="1"/>
  <c r="F4" i="1"/>
  <c r="H4" i="1" s="1"/>
  <c r="F3" i="1"/>
  <c r="H3" i="1" s="1"/>
  <c r="F2" i="1"/>
  <c r="I2" i="1" s="1"/>
  <c r="J1" i="1"/>
  <c r="H21" i="1" l="1"/>
  <c r="G28" i="1"/>
  <c r="C28" i="1" s="1"/>
  <c r="G35" i="1"/>
  <c r="G24" i="1"/>
  <c r="C24" i="1" s="1"/>
  <c r="G44" i="1"/>
  <c r="C44" i="1" s="1"/>
  <c r="E4" i="1"/>
  <c r="E28" i="1"/>
  <c r="E50" i="1"/>
  <c r="H7" i="1"/>
  <c r="H9" i="1"/>
  <c r="G11" i="1"/>
  <c r="D22" i="1"/>
  <c r="I22" i="1"/>
  <c r="G26" i="1"/>
  <c r="C26" i="1" s="1"/>
  <c r="I44" i="1"/>
  <c r="D3" i="1"/>
  <c r="I4" i="1"/>
  <c r="H6" i="1"/>
  <c r="E8" i="1"/>
  <c r="D9" i="1"/>
  <c r="I9" i="1"/>
  <c r="E22" i="1"/>
  <c r="I26" i="1"/>
  <c r="E35" i="1"/>
  <c r="D37" i="1"/>
  <c r="E44" i="1"/>
  <c r="E47" i="1"/>
  <c r="G48" i="1"/>
  <c r="C48" i="1" s="1"/>
  <c r="D62" i="1"/>
  <c r="E9" i="1"/>
  <c r="E26" i="1"/>
  <c r="D5" i="1"/>
  <c r="E15" i="1"/>
  <c r="D16" i="1"/>
  <c r="E17" i="1"/>
  <c r="I17" i="1"/>
  <c r="H18" i="1"/>
  <c r="G19" i="1"/>
  <c r="G30" i="1"/>
  <c r="C30" i="1" s="1"/>
  <c r="D36" i="1"/>
  <c r="E37" i="1"/>
  <c r="I37" i="1"/>
  <c r="I51" i="1"/>
  <c r="H55" i="1"/>
  <c r="H56" i="1"/>
  <c r="G59" i="1"/>
  <c r="C59" i="1" s="1"/>
  <c r="E61" i="1"/>
  <c r="H64" i="1"/>
  <c r="D18" i="1"/>
  <c r="I18" i="1"/>
  <c r="D30" i="1"/>
  <c r="H30" i="1"/>
  <c r="D51" i="1"/>
  <c r="D55" i="1"/>
  <c r="I55" i="1"/>
  <c r="D59" i="1"/>
  <c r="H59" i="1"/>
  <c r="D6" i="1"/>
  <c r="I6" i="1"/>
  <c r="I8" i="1"/>
  <c r="G15" i="1"/>
  <c r="H16" i="1"/>
  <c r="E18" i="1"/>
  <c r="D26" i="1"/>
  <c r="I28" i="1"/>
  <c r="E30" i="1"/>
  <c r="G33" i="1"/>
  <c r="C33" i="1" s="1"/>
  <c r="D44" i="1"/>
  <c r="E46" i="1"/>
  <c r="E51" i="1"/>
  <c r="G52" i="1"/>
  <c r="C52" i="1" s="1"/>
  <c r="E55" i="1"/>
  <c r="E59" i="1"/>
  <c r="I61" i="1"/>
  <c r="I63" i="1"/>
  <c r="G2" i="1"/>
  <c r="C2" i="1" s="1"/>
  <c r="I11" i="1"/>
  <c r="G13" i="1"/>
  <c r="C13" i="1" s="1"/>
  <c r="D21" i="1"/>
  <c r="I24" i="1"/>
  <c r="H25" i="1"/>
  <c r="D33" i="1"/>
  <c r="H33" i="1"/>
  <c r="G39" i="1"/>
  <c r="C39" i="1" s="1"/>
  <c r="G41" i="1"/>
  <c r="C41" i="1" s="1"/>
  <c r="I43" i="1"/>
  <c r="D48" i="1"/>
  <c r="H48" i="1"/>
  <c r="D52" i="1"/>
  <c r="H52" i="1"/>
  <c r="D64" i="1"/>
  <c r="I64" i="1"/>
  <c r="I21" i="1"/>
  <c r="D2" i="1"/>
  <c r="H2" i="1"/>
  <c r="G4" i="1"/>
  <c r="C4" i="1" s="1"/>
  <c r="E11" i="1"/>
  <c r="D12" i="1"/>
  <c r="D13" i="1"/>
  <c r="H13" i="1"/>
  <c r="E21" i="1"/>
  <c r="D25" i="1"/>
  <c r="I25" i="1"/>
  <c r="E33" i="1"/>
  <c r="I39" i="1"/>
  <c r="D41" i="1"/>
  <c r="H41" i="1"/>
  <c r="H47" i="1"/>
  <c r="E48" i="1"/>
  <c r="H51" i="1"/>
  <c r="E52" i="1"/>
  <c r="G61" i="1"/>
  <c r="C61" i="1" s="1"/>
  <c r="G62" i="1"/>
  <c r="E64" i="1"/>
  <c r="E2" i="1"/>
  <c r="E13" i="1"/>
  <c r="E25" i="1"/>
  <c r="E41" i="1"/>
  <c r="I10" i="1"/>
  <c r="E10" i="1"/>
  <c r="H10" i="1"/>
  <c r="D10" i="1"/>
  <c r="G10" i="1"/>
  <c r="I3" i="1"/>
  <c r="E3" i="1"/>
  <c r="G3" i="1"/>
  <c r="I14" i="1"/>
  <c r="E14" i="1"/>
  <c r="H14" i="1"/>
  <c r="D14" i="1"/>
  <c r="G14" i="1"/>
  <c r="C6" i="1"/>
  <c r="K1" i="1"/>
  <c r="G5" i="1"/>
  <c r="I5" i="1"/>
  <c r="E5" i="1"/>
  <c r="I7" i="1"/>
  <c r="E7" i="1"/>
  <c r="G7" i="1"/>
  <c r="C12" i="1"/>
  <c r="C16" i="1"/>
  <c r="C17" i="1"/>
  <c r="E12" i="1"/>
  <c r="I12" i="1"/>
  <c r="E16" i="1"/>
  <c r="I16" i="1"/>
  <c r="I19" i="1"/>
  <c r="E19" i="1"/>
  <c r="G20" i="1"/>
  <c r="I29" i="1"/>
  <c r="E29" i="1"/>
  <c r="G29" i="1"/>
  <c r="D29" i="1"/>
  <c r="G40" i="1"/>
  <c r="H40" i="1"/>
  <c r="E40" i="1"/>
  <c r="I40" i="1"/>
  <c r="C11" i="1"/>
  <c r="C15" i="1"/>
  <c r="I23" i="1"/>
  <c r="E23" i="1"/>
  <c r="D23" i="1"/>
  <c r="H23" i="1"/>
  <c r="G31" i="1"/>
  <c r="I31" i="1"/>
  <c r="E31" i="1"/>
  <c r="D31" i="1"/>
  <c r="D4" i="1"/>
  <c r="D8" i="1"/>
  <c r="D11" i="1"/>
  <c r="D15" i="1"/>
  <c r="C19" i="1"/>
  <c r="H19" i="1"/>
  <c r="G23" i="1"/>
  <c r="I27" i="1"/>
  <c r="E27" i="1"/>
  <c r="D27" i="1"/>
  <c r="H27" i="1"/>
  <c r="H31" i="1"/>
  <c r="C35" i="1"/>
  <c r="H20" i="1"/>
  <c r="D20" i="1"/>
  <c r="E20" i="1"/>
  <c r="C27" i="1"/>
  <c r="G32" i="1"/>
  <c r="H32" i="1"/>
  <c r="E32" i="1"/>
  <c r="D32" i="1"/>
  <c r="I38" i="1"/>
  <c r="E38" i="1"/>
  <c r="D38" i="1"/>
  <c r="G38" i="1"/>
  <c r="C21" i="1"/>
  <c r="C25" i="1"/>
  <c r="I34" i="1"/>
  <c r="E34" i="1"/>
  <c r="D34" i="1"/>
  <c r="G34" i="1"/>
  <c r="G36" i="1"/>
  <c r="H36" i="1"/>
  <c r="E36" i="1"/>
  <c r="C43" i="1"/>
  <c r="H24" i="1"/>
  <c r="D24" i="1"/>
  <c r="I42" i="1"/>
  <c r="E42" i="1"/>
  <c r="D42" i="1"/>
  <c r="G42" i="1"/>
  <c r="C47" i="1"/>
  <c r="I49" i="1"/>
  <c r="E49" i="1"/>
  <c r="H49" i="1"/>
  <c r="D49" i="1"/>
  <c r="G58" i="1"/>
  <c r="E58" i="1"/>
  <c r="I58" i="1"/>
  <c r="D58" i="1"/>
  <c r="G60" i="1"/>
  <c r="I60" i="1"/>
  <c r="E60" i="1"/>
  <c r="H60" i="1"/>
  <c r="D28" i="1"/>
  <c r="H46" i="1"/>
  <c r="D46" i="1"/>
  <c r="G49" i="1"/>
  <c r="H50" i="1"/>
  <c r="D50" i="1"/>
  <c r="G50" i="1"/>
  <c r="H53" i="1"/>
  <c r="D53" i="1"/>
  <c r="I53" i="1"/>
  <c r="G53" i="1"/>
  <c r="H58" i="1"/>
  <c r="I45" i="1"/>
  <c r="E45" i="1"/>
  <c r="C51" i="1"/>
  <c r="G54" i="1"/>
  <c r="E54" i="1"/>
  <c r="I54" i="1"/>
  <c r="D54" i="1"/>
  <c r="H35" i="1"/>
  <c r="D35" i="1"/>
  <c r="H39" i="1"/>
  <c r="D39" i="1"/>
  <c r="H43" i="1"/>
  <c r="D43" i="1"/>
  <c r="G45" i="1"/>
  <c r="C46" i="1"/>
  <c r="I46" i="1"/>
  <c r="H54" i="1"/>
  <c r="H57" i="1"/>
  <c r="D57" i="1"/>
  <c r="I57" i="1"/>
  <c r="G57" i="1"/>
  <c r="D60" i="1"/>
  <c r="I56" i="1"/>
  <c r="E56" i="1"/>
  <c r="C62" i="1"/>
  <c r="G56" i="1"/>
  <c r="D61" i="1"/>
  <c r="C64" i="1"/>
  <c r="H63" i="1"/>
  <c r="D63" i="1"/>
  <c r="I62" i="1"/>
  <c r="E62" i="1"/>
  <c r="G63" i="1"/>
  <c r="C57" i="1" l="1"/>
  <c r="C45" i="1"/>
  <c r="C56" i="1"/>
  <c r="C63" i="1"/>
  <c r="C53" i="1"/>
  <c r="C49" i="1"/>
  <c r="C50" i="1"/>
  <c r="C58" i="1"/>
  <c r="C32" i="1"/>
  <c r="C40" i="1"/>
  <c r="C20" i="1"/>
  <c r="L1" i="1"/>
  <c r="C10" i="1"/>
  <c r="C54" i="1"/>
  <c r="C60" i="1"/>
  <c r="C42" i="1"/>
  <c r="C36" i="1"/>
  <c r="C38" i="1"/>
  <c r="C23" i="1"/>
  <c r="C31" i="1"/>
  <c r="C5" i="1"/>
  <c r="C3" i="1"/>
  <c r="C34" i="1"/>
  <c r="C29" i="1"/>
  <c r="C7" i="1"/>
  <c r="C14" i="1"/>
  <c r="M1" i="1" l="1"/>
  <c r="N1" i="1" l="1"/>
  <c r="O1" i="1" l="1"/>
  <c r="P1" i="1" l="1"/>
  <c r="Q1" i="1" l="1"/>
  <c r="R1" i="1" l="1"/>
  <c r="S1" i="1" l="1"/>
  <c r="T1" i="1" l="1"/>
  <c r="U1" i="1" l="1"/>
  <c r="V1" i="1" l="1"/>
  <c r="W1" i="1" l="1"/>
  <c r="X1" i="1" l="1"/>
  <c r="Y1" i="1" l="1"/>
</calcChain>
</file>

<file path=xl/sharedStrings.xml><?xml version="1.0" encoding="utf-8"?>
<sst xmlns="http://schemas.openxmlformats.org/spreadsheetml/2006/main" count="135" uniqueCount="11">
  <si>
    <t>GL BPC Code</t>
  </si>
  <si>
    <t>GL BPC Description</t>
  </si>
  <si>
    <t>GL Output Code</t>
  </si>
  <si>
    <t>Customer BPC Code</t>
  </si>
  <si>
    <t>DIM1</t>
  </si>
  <si>
    <t>Order</t>
  </si>
  <si>
    <t>Customer Output Code</t>
  </si>
  <si>
    <t>BU</t>
  </si>
  <si>
    <t>Segment</t>
  </si>
  <si>
    <t>4001</t>
  </si>
  <si>
    <t>Material Cost of Sales At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</si>
</sst>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%;[Red]\(0.00%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17" fontId="1" fillId="0" borderId="0" xfId="0" applyNumberFormat="1" applyFont="1" applyAlignment="1">
      <alignment horizontal="center"/>
    </xf>
    <xf numFmtId="168" fontId="0" fillId="2" borderId="0" xfId="0" applyNumberFormat="1" applyFill="1" applyProtection="1">
      <protection locked="0"/>
    </xf>
    <xf numFmtId="168" fontId="0" fillId="3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zjeshe/AppData/Local/Microsoft/Windows/INetCache/Content.Outlook/X6Q42TT0/FoL%20Input%20Template%20Oct%20FY1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 Mapping"/>
      <sheetName val="Project Mapping"/>
      <sheetName val="Expense accounts mapping to P&amp;L"/>
      <sheetName val="GL Mapping"/>
      <sheetName val="List"/>
      <sheetName val="Instruction"/>
      <sheetName val="Front Page"/>
      <sheetName val="1.0 Total Sales($)"/>
      <sheetName val="1.1 Gross Sales - External($)"/>
      <sheetName val="1.2 Gross Sales - Interco($)"/>
      <sheetName val="1.3 Gross Sales - Recoveries($)"/>
      <sheetName val="1.4 Rev Recog - OT Contract"/>
      <sheetName val="1.5 Rev Reversal - OT Contract"/>
      <sheetName val="2.0 MCOS($)"/>
      <sheetName val="2.1 Std VAM % from Ops(%)"/>
      <sheetName val="2.2 MCOS Recoveries($)"/>
      <sheetName val="2.3 COGS Recog - OT Contract"/>
      <sheetName val="2.4 COGS Reversal - OT Contract"/>
      <sheetName val="3.0 Material Margin ($)"/>
      <sheetName val="3.1 PPV(%&amp;$)"/>
      <sheetName val="3.2 FCP-PPV($)"/>
      <sheetName val="3.3 Alloc-PPV($)"/>
      <sheetName val="3.4 FCP_Alloc BPC Working"/>
      <sheetName val="4.1 Material Loss (%)"/>
      <sheetName val="4.2 Freight in (%)"/>
      <sheetName val="4.3 Freight out (%)"/>
      <sheetName val="4.4 EDM (%)"/>
      <sheetName val="4.5 MCOSO (%)"/>
      <sheetName val="4.6 Subcontract ($)"/>
      <sheetName val="4.7 Inv. Reserve ($)"/>
      <sheetName val="5.1 DL (%)"/>
      <sheetName val="6.0 Total MOH($)"/>
      <sheetName val="6.1 IDL (%&amp;#)"/>
      <sheetName val="6.2 Depn (%)"/>
      <sheetName val="6.3 FUS. (%)"/>
      <sheetName val="6.4 MOHO (%)"/>
      <sheetName val="6.5 OEUP (%)"/>
      <sheetName val="6.6 ELEC (%)"/>
      <sheetName val="7.0 Total SG&amp;A($)"/>
      <sheetName val="7.1 G.A.(%)"/>
      <sheetName val="7.2 S.M.(%)"/>
      <sheetName val="8.0 Corp. Alloc. (%)"/>
      <sheetName val="ERB Corp All (adjust)"/>
      <sheetName val="9.0 Other Costs ($)"/>
      <sheetName val="10.0 Change of CLOH ($)"/>
      <sheetName val="10.1 CLOH Recog OT ($)"/>
      <sheetName val="10.2 CLOH Reversal OT ($)"/>
    </sheetNames>
    <sheetDataSet>
      <sheetData sheetId="0"/>
      <sheetData sheetId="1">
        <row r="1">
          <cell r="A1" t="str">
            <v>BPC Code</v>
          </cell>
          <cell r="B1" t="str">
            <v>DIM1</v>
          </cell>
          <cell r="C1" t="str">
            <v>Output code</v>
          </cell>
          <cell r="D1" t="str">
            <v>BU</v>
          </cell>
          <cell r="E1" t="str">
            <v>Segment</v>
          </cell>
          <cell r="F1" t="str">
            <v>Order</v>
          </cell>
        </row>
        <row r="2">
          <cell r="A2" t="str">
            <v>Agilent-Life Scie T&amp;S</v>
          </cell>
          <cell r="B2" t="str">
            <v>AGI001</v>
          </cell>
          <cell r="C2" t="str">
            <v>AGI</v>
          </cell>
          <cell r="D2" t="str">
            <v>BU1</v>
          </cell>
          <cell r="E2" t="str">
            <v>HRS</v>
          </cell>
          <cell r="F2">
            <v>1</v>
          </cell>
        </row>
        <row r="3">
          <cell r="A3" t="str">
            <v>Danaher-Test &amp; Measure</v>
          </cell>
          <cell r="B3" t="str">
            <v>DHR001</v>
          </cell>
          <cell r="C3" t="str">
            <v>DHR</v>
          </cell>
          <cell r="D3" t="str">
            <v>BU1</v>
          </cell>
          <cell r="E3" t="str">
            <v>IEI</v>
          </cell>
          <cell r="F3">
            <v>2</v>
          </cell>
        </row>
        <row r="4">
          <cell r="A4" t="str">
            <v>Fortive-Test &amp; Measure</v>
          </cell>
          <cell r="B4" t="str">
            <v>FTV001</v>
          </cell>
          <cell r="C4" t="str">
            <v>FTV</v>
          </cell>
          <cell r="D4" t="str">
            <v>BU1</v>
          </cell>
          <cell r="E4" t="str">
            <v>IEI</v>
          </cell>
          <cell r="F4">
            <v>3</v>
          </cell>
        </row>
        <row r="5">
          <cell r="A5" t="str">
            <v>Jiangsu Garea Technology Co.,Ltd.-Enterprse Rtrs</v>
          </cell>
          <cell r="B5" t="str">
            <v>GHT001</v>
          </cell>
          <cell r="C5" t="str">
            <v>GHT</v>
          </cell>
          <cell r="D5" t="str">
            <v>BU1</v>
          </cell>
          <cell r="E5" t="str">
            <v>CEC</v>
          </cell>
          <cell r="F5">
            <v>4</v>
          </cell>
        </row>
        <row r="6">
          <cell r="A6" t="str">
            <v>Other Customers-Assembly/CEC</v>
          </cell>
          <cell r="B6" t="str">
            <v>INO001</v>
          </cell>
          <cell r="C6" t="str">
            <v>INO</v>
          </cell>
          <cell r="D6" t="str">
            <v>BU1</v>
          </cell>
          <cell r="E6" t="str">
            <v>CEC</v>
          </cell>
          <cell r="F6">
            <v>5</v>
          </cell>
        </row>
        <row r="7">
          <cell r="A7" t="str">
            <v>Inthinc Technology Solutions Inc-Personal Systms</v>
          </cell>
          <cell r="B7" t="str">
            <v>ITH001</v>
          </cell>
          <cell r="C7" t="str">
            <v>ITH</v>
          </cell>
          <cell r="D7" t="str">
            <v>BU1</v>
          </cell>
          <cell r="E7" t="str">
            <v>CTG</v>
          </cell>
          <cell r="F7">
            <v>6</v>
          </cell>
        </row>
        <row r="8">
          <cell r="A8" t="str">
            <v>Jingwei Textile-Test &amp; Measure</v>
          </cell>
          <cell r="B8" t="str">
            <v>JTM001</v>
          </cell>
          <cell r="C8" t="str">
            <v>JTM</v>
          </cell>
          <cell r="D8" t="str">
            <v>BU1</v>
          </cell>
          <cell r="E8" t="str">
            <v>IEI</v>
          </cell>
          <cell r="F8">
            <v>7</v>
          </cell>
        </row>
        <row r="9">
          <cell r="A9" t="str">
            <v>Kodak Alaris-Printing</v>
          </cell>
          <cell r="B9" t="str">
            <v>KOD001</v>
          </cell>
          <cell r="C9" t="str">
            <v>KOD</v>
          </cell>
          <cell r="D9" t="str">
            <v>BU1</v>
          </cell>
          <cell r="E9" t="str">
            <v>IEI</v>
          </cell>
          <cell r="F9">
            <v>8</v>
          </cell>
        </row>
        <row r="10">
          <cell r="A10" t="str">
            <v>NPI Customers-Enterprse Rtrs</v>
          </cell>
          <cell r="B10" t="str">
            <v>NPI001</v>
          </cell>
          <cell r="C10" t="str">
            <v>NPI</v>
          </cell>
          <cell r="D10" t="str">
            <v>BU1</v>
          </cell>
          <cell r="E10" t="str">
            <v>CEC</v>
          </cell>
          <cell r="F10">
            <v>9</v>
          </cell>
        </row>
        <row r="11">
          <cell r="A11" t="str">
            <v>Carestream Health Inc.-Diag Imaging</v>
          </cell>
          <cell r="B11" t="str">
            <v>OCX001</v>
          </cell>
          <cell r="C11" t="str">
            <v>OCX</v>
          </cell>
          <cell r="D11" t="str">
            <v>BU1</v>
          </cell>
          <cell r="E11" t="str">
            <v>HRS</v>
          </cell>
          <cell r="F11">
            <v>10</v>
          </cell>
        </row>
        <row r="12">
          <cell r="A12" t="str">
            <v>Robert Bosch-Robots</v>
          </cell>
          <cell r="B12" t="str">
            <v>RBH001</v>
          </cell>
          <cell r="C12" t="str">
            <v>RBH</v>
          </cell>
          <cell r="D12" t="str">
            <v>BU1</v>
          </cell>
          <cell r="E12" t="str">
            <v>CTG</v>
          </cell>
          <cell r="F12">
            <v>11</v>
          </cell>
        </row>
        <row r="13">
          <cell r="A13" t="str">
            <v>Siklu Communication Ltd-Wireless Equip</v>
          </cell>
          <cell r="B13" t="str">
            <v>SIK001</v>
          </cell>
          <cell r="C13" t="str">
            <v>SIK</v>
          </cell>
          <cell r="D13" t="str">
            <v>BU1</v>
          </cell>
          <cell r="E13" t="str">
            <v>CEC</v>
          </cell>
          <cell r="F13">
            <v>12</v>
          </cell>
        </row>
        <row r="14">
          <cell r="A14" t="str">
            <v>Sumitomo Electric Industries,Ltd-Others CEC</v>
          </cell>
          <cell r="B14" t="str">
            <v>SMY001</v>
          </cell>
          <cell r="C14" t="str">
            <v>SMY</v>
          </cell>
          <cell r="D14" t="str">
            <v>BU1</v>
          </cell>
          <cell r="E14" t="str">
            <v>CEC</v>
          </cell>
          <cell r="F14">
            <v>13</v>
          </cell>
        </row>
        <row r="15">
          <cell r="A15" t="str">
            <v>Tektronix-Test &amp; Measure</v>
          </cell>
          <cell r="B15" t="str">
            <v>TEK001</v>
          </cell>
          <cell r="C15" t="str">
            <v>TEK</v>
          </cell>
          <cell r="D15" t="str">
            <v>BU1</v>
          </cell>
          <cell r="E15" t="str">
            <v>IEI</v>
          </cell>
          <cell r="F15">
            <v>14</v>
          </cell>
        </row>
        <row r="16">
          <cell r="A16" t="str">
            <v>Coriant Tellabs-Optical Equip</v>
          </cell>
          <cell r="B16" t="str">
            <v>TLS001</v>
          </cell>
          <cell r="C16" t="str">
            <v>TLS</v>
          </cell>
          <cell r="D16" t="str">
            <v>BU1</v>
          </cell>
          <cell r="E16" t="str">
            <v>CEC</v>
          </cell>
          <cell r="F16">
            <v>15</v>
          </cell>
        </row>
        <row r="17">
          <cell r="A17" t="str">
            <v>United Information Tchnlgy Co Ltd-Server SNS</v>
          </cell>
          <cell r="B17" t="str">
            <v>UIT001</v>
          </cell>
          <cell r="C17" t="str">
            <v>UIT</v>
          </cell>
          <cell r="D17" t="str">
            <v>BU1</v>
          </cell>
          <cell r="E17" t="str">
            <v>CEC</v>
          </cell>
          <cell r="F17">
            <v>16</v>
          </cell>
        </row>
        <row r="18">
          <cell r="A18" t="str">
            <v>Other Customers-Enterprse Rtrs</v>
          </cell>
          <cell r="B18" t="str">
            <v>ZZYCEC</v>
          </cell>
          <cell r="C18" t="str">
            <v>OCE</v>
          </cell>
          <cell r="D18" t="str">
            <v>BU1</v>
          </cell>
          <cell r="E18" t="str">
            <v>CEC</v>
          </cell>
          <cell r="F18">
            <v>17</v>
          </cell>
        </row>
        <row r="19">
          <cell r="A19" t="str">
            <v>Becton Dickinson-Drug Delivery</v>
          </cell>
          <cell r="B19" t="str">
            <v>CFN003</v>
          </cell>
          <cell r="C19" t="str">
            <v>CFN</v>
          </cell>
          <cell r="D19" t="str">
            <v>BU3</v>
          </cell>
          <cell r="E19" t="str">
            <v>HRS</v>
          </cell>
          <cell r="F19">
            <v>18</v>
          </cell>
        </row>
        <row r="20">
          <cell r="A20" t="str">
            <v>General Electric-Diag Imaging</v>
          </cell>
          <cell r="B20" t="str">
            <v>GEC103</v>
          </cell>
          <cell r="C20" t="str">
            <v>GEH</v>
          </cell>
          <cell r="D20" t="str">
            <v>BU3</v>
          </cell>
          <cell r="E20" t="str">
            <v>HRS</v>
          </cell>
          <cell r="F20">
            <v>19</v>
          </cell>
        </row>
        <row r="21">
          <cell r="A21" t="str">
            <v>Ge Avic Civil Avionics Syst CoLtd-Aero &amp; Defns</v>
          </cell>
          <cell r="B21" t="str">
            <v>GEV003</v>
          </cell>
          <cell r="C21" t="str">
            <v>GEV</v>
          </cell>
          <cell r="D21" t="str">
            <v>BU3</v>
          </cell>
          <cell r="E21" t="str">
            <v>IEI</v>
          </cell>
          <cell r="F21">
            <v>20</v>
          </cell>
        </row>
        <row r="22">
          <cell r="A22" t="str">
            <v>Hill-Rom-Patient Mob</v>
          </cell>
          <cell r="B22" t="str">
            <v>HRI003</v>
          </cell>
          <cell r="C22" t="str">
            <v>HRI</v>
          </cell>
          <cell r="D22" t="str">
            <v>BU3</v>
          </cell>
          <cell r="E22" t="str">
            <v>HRS</v>
          </cell>
          <cell r="F22">
            <v>21</v>
          </cell>
        </row>
        <row r="23">
          <cell r="A23" t="str">
            <v>Philips-Patient Monit</v>
          </cell>
          <cell r="B23" t="str">
            <v>PBE003</v>
          </cell>
          <cell r="C23" t="str">
            <v>PBE</v>
          </cell>
          <cell r="D23" t="str">
            <v>BU3</v>
          </cell>
          <cell r="E23" t="str">
            <v>HRS</v>
          </cell>
          <cell r="F23">
            <v>22</v>
          </cell>
        </row>
        <row r="24">
          <cell r="A24" t="str">
            <v>Abbott Laboratories-In-Vitro Diag</v>
          </cell>
          <cell r="B24" t="str">
            <v>THR003</v>
          </cell>
          <cell r="C24" t="str">
            <v>THR</v>
          </cell>
          <cell r="D24" t="str">
            <v>BU3</v>
          </cell>
          <cell r="E24" t="str">
            <v>HRS</v>
          </cell>
          <cell r="F24">
            <v>23</v>
          </cell>
        </row>
        <row r="25">
          <cell r="A25" t="str">
            <v>Other Customers-Other Medical</v>
          </cell>
          <cell r="B25" t="str">
            <v>ZZYHRS</v>
          </cell>
          <cell r="C25" t="str">
            <v>OHR</v>
          </cell>
          <cell r="D25" t="str">
            <v>BU3</v>
          </cell>
          <cell r="E25" t="str">
            <v>HRS</v>
          </cell>
          <cell r="F25">
            <v>24</v>
          </cell>
        </row>
        <row r="26">
          <cell r="A26" t="str">
            <v>Amazon Corporate Llc-Appliance Cloud</v>
          </cell>
          <cell r="B26" t="str">
            <v>AMZ006</v>
          </cell>
          <cell r="C26" t="str">
            <v>AMZ</v>
          </cell>
          <cell r="D26" t="str">
            <v>BU6</v>
          </cell>
          <cell r="E26" t="str">
            <v>CEC</v>
          </cell>
          <cell r="F26">
            <v>25</v>
          </cell>
        </row>
        <row r="27">
          <cell r="A27" t="str">
            <v>Calix Inc-Enterprse Swtch</v>
          </cell>
          <cell r="B27" t="str">
            <v>CLX006</v>
          </cell>
          <cell r="C27" t="str">
            <v>CLX</v>
          </cell>
          <cell r="D27" t="str">
            <v>BU6</v>
          </cell>
          <cell r="E27" t="str">
            <v>CEC</v>
          </cell>
          <cell r="F27">
            <v>26</v>
          </cell>
        </row>
        <row r="28">
          <cell r="A28" t="str">
            <v>Cambium Networks-Wireless Equip</v>
          </cell>
          <cell r="B28" t="str">
            <v>CNL006</v>
          </cell>
          <cell r="C28" t="str">
            <v>CNL</v>
          </cell>
          <cell r="D28" t="str">
            <v>BU6</v>
          </cell>
          <cell r="E28" t="str">
            <v>CEC</v>
          </cell>
          <cell r="F28">
            <v>27</v>
          </cell>
        </row>
        <row r="29">
          <cell r="A29" t="str">
            <v>Ericsson-Wireless Equip</v>
          </cell>
          <cell r="B29" t="str">
            <v>ERB006</v>
          </cell>
          <cell r="C29" t="str">
            <v>ERB</v>
          </cell>
          <cell r="D29" t="str">
            <v>BU6</v>
          </cell>
          <cell r="E29" t="str">
            <v>CEC</v>
          </cell>
          <cell r="F29">
            <v>28</v>
          </cell>
        </row>
        <row r="30">
          <cell r="A30" t="str">
            <v>Fiberhome Telecommunication Tech Co.-Optical Equip</v>
          </cell>
          <cell r="B30" t="str">
            <v>FBH006</v>
          </cell>
          <cell r="C30" t="str">
            <v>FBH</v>
          </cell>
          <cell r="D30" t="str">
            <v>BU6</v>
          </cell>
          <cell r="E30" t="str">
            <v>CEC</v>
          </cell>
          <cell r="F30">
            <v>29</v>
          </cell>
        </row>
        <row r="31">
          <cell r="A31" t="str">
            <v>Fortinet 1-Appliance Cloud</v>
          </cell>
          <cell r="B31" t="str">
            <v>FOT006</v>
          </cell>
          <cell r="C31" t="str">
            <v>FOT</v>
          </cell>
          <cell r="D31" t="str">
            <v>BU6</v>
          </cell>
          <cell r="E31" t="str">
            <v>CEC</v>
          </cell>
          <cell r="F31">
            <v>30</v>
          </cell>
        </row>
        <row r="32">
          <cell r="A32" t="str">
            <v>GE Power Electronics, Inc-Other Energy</v>
          </cell>
          <cell r="B32" t="str">
            <v>GEC206</v>
          </cell>
          <cell r="C32" t="str">
            <v>GEP</v>
          </cell>
          <cell r="D32" t="str">
            <v>BU6</v>
          </cell>
          <cell r="E32" t="str">
            <v>IEI</v>
          </cell>
          <cell r="F32">
            <v>31</v>
          </cell>
        </row>
        <row r="33">
          <cell r="A33" t="str">
            <v>GE Transportation Systems-Other Energy</v>
          </cell>
          <cell r="B33" t="str">
            <v>GEC306</v>
          </cell>
          <cell r="C33" t="str">
            <v>GET</v>
          </cell>
          <cell r="D33" t="str">
            <v>BU6</v>
          </cell>
          <cell r="E33" t="str">
            <v>IEI</v>
          </cell>
          <cell r="F33">
            <v>32</v>
          </cell>
        </row>
        <row r="34">
          <cell r="A34" t="str">
            <v>Starry, Inc-Connected Home</v>
          </cell>
          <cell r="B34" t="str">
            <v>SRY006</v>
          </cell>
          <cell r="C34" t="str">
            <v>SRY</v>
          </cell>
          <cell r="D34" t="str">
            <v>BU6</v>
          </cell>
          <cell r="E34" t="str">
            <v>CTG</v>
          </cell>
          <cell r="F34">
            <v>33</v>
          </cell>
        </row>
        <row r="35">
          <cell r="A35" t="str">
            <v>Advanced Energy Singapore PTE, Ltd.-Oth Cap Equip</v>
          </cell>
          <cell r="B35" t="str">
            <v>AEG007</v>
          </cell>
          <cell r="C35" t="str">
            <v>AEG</v>
          </cell>
          <cell r="D35" t="str">
            <v>BU7</v>
          </cell>
          <cell r="E35" t="str">
            <v>IEI</v>
          </cell>
          <cell r="F35">
            <v>34</v>
          </cell>
        </row>
        <row r="36">
          <cell r="A36" t="str">
            <v>Mobike-Conn Home/City</v>
          </cell>
          <cell r="B36" t="str">
            <v>BMK007</v>
          </cell>
          <cell r="C36" t="str">
            <v>BMK</v>
          </cell>
          <cell r="D36" t="str">
            <v>BU7</v>
          </cell>
          <cell r="E36" t="str">
            <v>IEI</v>
          </cell>
          <cell r="F36">
            <v>35</v>
          </cell>
        </row>
        <row r="37">
          <cell r="A37" t="str">
            <v>Meyer Burger</v>
          </cell>
          <cell r="B37" t="str">
            <v>MYB007</v>
          </cell>
          <cell r="C37" t="str">
            <v>MYB</v>
          </cell>
          <cell r="D37" t="str">
            <v>BU7</v>
          </cell>
          <cell r="E37" t="str">
            <v>IEI</v>
          </cell>
          <cell r="F37">
            <v>36</v>
          </cell>
        </row>
        <row r="38">
          <cell r="A38" t="str">
            <v>Teradyne-Test &amp; Measure</v>
          </cell>
          <cell r="B38" t="str">
            <v>TDN007</v>
          </cell>
          <cell r="C38" t="str">
            <v>TDN</v>
          </cell>
          <cell r="D38" t="str">
            <v>BU7</v>
          </cell>
          <cell r="E38" t="str">
            <v>IEI</v>
          </cell>
          <cell r="F38">
            <v>37</v>
          </cell>
        </row>
        <row r="39">
          <cell r="A39" t="str">
            <v>Aldebaran Robotics-Oth Cap Equip</v>
          </cell>
          <cell r="B39" t="str">
            <v>ABR008</v>
          </cell>
          <cell r="C39" t="str">
            <v>ABR</v>
          </cell>
          <cell r="D39" t="str">
            <v>BU8</v>
          </cell>
          <cell r="E39" t="str">
            <v>IEI</v>
          </cell>
          <cell r="F39">
            <v>38</v>
          </cell>
        </row>
        <row r="40">
          <cell r="A40" t="str">
            <v>AssaAbloy Hospitality Shanghai CoLtd-Other Ind</v>
          </cell>
          <cell r="B40" t="str">
            <v>ABY008</v>
          </cell>
          <cell r="C40" t="str">
            <v>ABY</v>
          </cell>
          <cell r="D40" t="str">
            <v>BU8</v>
          </cell>
          <cell r="E40" t="str">
            <v>IEI</v>
          </cell>
          <cell r="F40">
            <v>39</v>
          </cell>
        </row>
        <row r="41">
          <cell r="A41" t="str">
            <v>Other Customers-Lighting</v>
          </cell>
          <cell r="B41" t="str">
            <v>CPR008</v>
          </cell>
          <cell r="C41" t="str">
            <v>CPR</v>
          </cell>
          <cell r="D41" t="str">
            <v>BU8</v>
          </cell>
          <cell r="E41" t="str">
            <v>IEI</v>
          </cell>
          <cell r="F41">
            <v>40</v>
          </cell>
        </row>
        <row r="42">
          <cell r="A42" t="str">
            <v>Sensus Metering Systems-Other Energy</v>
          </cell>
          <cell r="B42" t="str">
            <v>INV008</v>
          </cell>
          <cell r="C42" t="str">
            <v>INV</v>
          </cell>
          <cell r="D42" t="str">
            <v>BU8</v>
          </cell>
          <cell r="E42" t="str">
            <v>IEI</v>
          </cell>
          <cell r="F42">
            <v>41</v>
          </cell>
        </row>
        <row r="43">
          <cell r="A43" t="str">
            <v>Johnson Controls-Oth Cap Equip</v>
          </cell>
          <cell r="B43" t="str">
            <v>JCI008</v>
          </cell>
          <cell r="C43" t="str">
            <v>JCI</v>
          </cell>
          <cell r="D43" t="str">
            <v>BU8</v>
          </cell>
          <cell r="E43" t="str">
            <v>IEI</v>
          </cell>
          <cell r="F43">
            <v>42</v>
          </cell>
        </row>
        <row r="44">
          <cell r="A44" t="str">
            <v>Zhejiang Libang Hexin Intellig.BrakeSys-Clean Tech</v>
          </cell>
          <cell r="B44" t="str">
            <v>LBN008</v>
          </cell>
          <cell r="C44" t="str">
            <v>LBN</v>
          </cell>
          <cell r="D44" t="str">
            <v>BU8</v>
          </cell>
          <cell r="E44" t="str">
            <v>HRS</v>
          </cell>
          <cell r="F44">
            <v>43</v>
          </cell>
        </row>
        <row r="45">
          <cell r="A45" t="str">
            <v>Leica-Oth Cap Equip</v>
          </cell>
          <cell r="B45" t="str">
            <v>LCA008</v>
          </cell>
          <cell r="C45" t="str">
            <v>LCA</v>
          </cell>
          <cell r="D45" t="str">
            <v>BU8</v>
          </cell>
          <cell r="E45" t="str">
            <v>IEI</v>
          </cell>
          <cell r="F45">
            <v>44</v>
          </cell>
        </row>
        <row r="46">
          <cell r="A46" t="str">
            <v>Quectel Wireless solution-Wireless Equip</v>
          </cell>
          <cell r="B46" t="str">
            <v>QWS008</v>
          </cell>
          <cell r="C46" t="str">
            <v>QWS</v>
          </cell>
          <cell r="D46" t="str">
            <v>BU8</v>
          </cell>
          <cell r="E46" t="str">
            <v>CEC</v>
          </cell>
          <cell r="F46">
            <v>45</v>
          </cell>
        </row>
        <row r="47">
          <cell r="A47" t="str">
            <v>Suzhou SAC Auto Technology Co., L.-Oth Cap Equip</v>
          </cell>
          <cell r="B47" t="str">
            <v>SAC008</v>
          </cell>
          <cell r="C47" t="str">
            <v>SAC</v>
          </cell>
          <cell r="D47" t="str">
            <v>BU8</v>
          </cell>
          <cell r="E47" t="str">
            <v>IEI</v>
          </cell>
          <cell r="F47">
            <v>46</v>
          </cell>
        </row>
        <row r="48">
          <cell r="A48" t="str">
            <v>Schneider Corporation-Other Energy</v>
          </cell>
          <cell r="B48" t="str">
            <v>SEA008</v>
          </cell>
          <cell r="C48" t="str">
            <v>SEA</v>
          </cell>
          <cell r="D48" t="str">
            <v>BU8</v>
          </cell>
          <cell r="E48" t="str">
            <v>IEI</v>
          </cell>
          <cell r="F48">
            <v>47</v>
          </cell>
        </row>
        <row r="49">
          <cell r="A49" t="str">
            <v>Elo Touch Solutions Inc-Oth Cap Equip</v>
          </cell>
          <cell r="B49" t="str">
            <v>TGL008</v>
          </cell>
          <cell r="C49" t="str">
            <v>TGL</v>
          </cell>
          <cell r="D49" t="str">
            <v>BU8</v>
          </cell>
          <cell r="E49" t="str">
            <v>IEI</v>
          </cell>
          <cell r="F49">
            <v>48</v>
          </cell>
        </row>
        <row r="50">
          <cell r="A50" t="str">
            <v>Otis-Oth Cap Equip</v>
          </cell>
          <cell r="B50" t="str">
            <v>UTX008</v>
          </cell>
          <cell r="C50" t="str">
            <v>UTX</v>
          </cell>
          <cell r="D50" t="str">
            <v>BU8</v>
          </cell>
          <cell r="E50" t="str">
            <v>IEI</v>
          </cell>
          <cell r="F50">
            <v>49</v>
          </cell>
        </row>
        <row r="51">
          <cell r="A51" t="str">
            <v>Other Customers-Other Ind</v>
          </cell>
          <cell r="B51" t="str">
            <v>ZZYIEI</v>
          </cell>
          <cell r="C51" t="str">
            <v>OIE</v>
          </cell>
          <cell r="D51" t="str">
            <v>BU8</v>
          </cell>
          <cell r="E51" t="str">
            <v>IEI</v>
          </cell>
          <cell r="F51">
            <v>50</v>
          </cell>
        </row>
        <row r="52">
          <cell r="A52" t="str">
            <v>Icon Health &amp; Fitness-Digital Sport</v>
          </cell>
          <cell r="B52" t="str">
            <v>AAA009</v>
          </cell>
          <cell r="C52" t="str">
            <v>IBC</v>
          </cell>
          <cell r="D52" t="str">
            <v>BU9</v>
          </cell>
          <cell r="E52" t="str">
            <v>CTG</v>
          </cell>
          <cell r="F52">
            <v>51</v>
          </cell>
        </row>
        <row r="53">
          <cell r="A53" t="str">
            <v>ABB-Oth Cap Equip</v>
          </cell>
          <cell r="B53" t="str">
            <v>ABB009</v>
          </cell>
          <cell r="C53" t="str">
            <v>ABB</v>
          </cell>
          <cell r="D53" t="str">
            <v>BU9</v>
          </cell>
          <cell r="E53" t="str">
            <v>IEI</v>
          </cell>
          <cell r="F53">
            <v>52</v>
          </cell>
        </row>
        <row r="54">
          <cell r="A54" t="str">
            <v>Dahua-Test &amp; Measure</v>
          </cell>
          <cell r="B54" t="str">
            <v>DHA009</v>
          </cell>
          <cell r="C54" t="str">
            <v>DHA</v>
          </cell>
          <cell r="D54" t="str">
            <v>BU9</v>
          </cell>
          <cell r="E54" t="str">
            <v>IEI</v>
          </cell>
          <cell r="F54">
            <v>53</v>
          </cell>
        </row>
        <row r="55">
          <cell r="A55" t="str">
            <v>Fulham Electronic Co. Ltd.-Lighting</v>
          </cell>
          <cell r="B55" t="str">
            <v>FCL009</v>
          </cell>
          <cell r="C55" t="str">
            <v>FCL</v>
          </cell>
          <cell r="D55" t="str">
            <v>BU9</v>
          </cell>
          <cell r="E55" t="str">
            <v>IEI</v>
          </cell>
          <cell r="F55">
            <v>54</v>
          </cell>
        </row>
        <row r="56">
          <cell r="A56" t="str">
            <v>Wahoo Fitness Llc-Conn Home/City</v>
          </cell>
          <cell r="B56" t="str">
            <v>IBC009</v>
          </cell>
          <cell r="C56" t="str">
            <v>WAH</v>
          </cell>
          <cell r="D56" t="str">
            <v>BU9</v>
          </cell>
          <cell r="E56" t="str">
            <v>IEI</v>
          </cell>
          <cell r="F56">
            <v>55</v>
          </cell>
        </row>
        <row r="57">
          <cell r="A57" t="str">
            <v>Netgear Inc-Connected Home</v>
          </cell>
          <cell r="B57" t="str">
            <v>NGE009</v>
          </cell>
          <cell r="C57" t="str">
            <v>NGE</v>
          </cell>
          <cell r="D57" t="str">
            <v>BU9</v>
          </cell>
          <cell r="E57" t="str">
            <v>CTG</v>
          </cell>
          <cell r="F57">
            <v>56</v>
          </cell>
        </row>
        <row r="58">
          <cell r="A58" t="str">
            <v>Nautilus Inc-Conn Home/City</v>
          </cell>
          <cell r="B58" t="str">
            <v>NLS009</v>
          </cell>
          <cell r="C58" t="str">
            <v>NLS</v>
          </cell>
          <cell r="D58" t="str">
            <v>BU9</v>
          </cell>
          <cell r="E58" t="str">
            <v>IEI</v>
          </cell>
          <cell r="F58">
            <v>57</v>
          </cell>
        </row>
        <row r="59">
          <cell r="A59" t="str">
            <v>Sierra Wireless-Enterprse Rtrs</v>
          </cell>
          <cell r="B59" t="str">
            <v>SRW009</v>
          </cell>
          <cell r="C59" t="str">
            <v>SRW</v>
          </cell>
          <cell r="D59" t="str">
            <v>BU9</v>
          </cell>
          <cell r="E59" t="str">
            <v>CEC</v>
          </cell>
          <cell r="F59">
            <v>58</v>
          </cell>
        </row>
        <row r="60">
          <cell r="A60" t="str">
            <v>Other Customers-CTG Other</v>
          </cell>
          <cell r="B60" t="str">
            <v>ZZYCTG</v>
          </cell>
          <cell r="C60" t="str">
            <v>OCT</v>
          </cell>
          <cell r="D60" t="str">
            <v>BU9</v>
          </cell>
          <cell r="E60" t="str">
            <v>CTG</v>
          </cell>
          <cell r="F60">
            <v>59</v>
          </cell>
        </row>
        <row r="61">
          <cell r="A61" t="str">
            <v>Unabsorbed Business Partner-Other CTG/Personal Sys</v>
          </cell>
          <cell r="B61" t="str">
            <v>ZZZCTG</v>
          </cell>
          <cell r="C61" t="str">
            <v>ZCT</v>
          </cell>
          <cell r="D61" t="str">
            <v>SH</v>
          </cell>
          <cell r="E61" t="str">
            <v>CTG</v>
          </cell>
          <cell r="F61">
            <v>60</v>
          </cell>
        </row>
        <row r="62">
          <cell r="A62" t="str">
            <v>Unabsorbed Business Partner-Other Ind</v>
          </cell>
          <cell r="B62" t="str">
            <v>ZZZIEI</v>
          </cell>
          <cell r="C62" t="str">
            <v>ZIE</v>
          </cell>
          <cell r="D62" t="str">
            <v>SH</v>
          </cell>
          <cell r="E62" t="str">
            <v>IEI</v>
          </cell>
          <cell r="F62">
            <v>61</v>
          </cell>
        </row>
        <row r="63">
          <cell r="A63" t="str">
            <v>Unabsorbed Business Partner-Others CEC</v>
          </cell>
          <cell r="B63" t="str">
            <v>ZZZCEC</v>
          </cell>
          <cell r="C63" t="str">
            <v>ZCE</v>
          </cell>
          <cell r="D63" t="str">
            <v>SQ</v>
          </cell>
          <cell r="E63" t="str">
            <v>CEC</v>
          </cell>
          <cell r="F63">
            <v>62</v>
          </cell>
        </row>
        <row r="64">
          <cell r="A64" t="str">
            <v>Unabsorbed Business Partner-Other Medical</v>
          </cell>
          <cell r="B64" t="str">
            <v>ZZZHRS</v>
          </cell>
          <cell r="C64" t="str">
            <v>ZHR</v>
          </cell>
          <cell r="D64" t="str">
            <v>SQ</v>
          </cell>
          <cell r="E64" t="str">
            <v>HRS</v>
          </cell>
          <cell r="F64">
            <v>63</v>
          </cell>
        </row>
        <row r="65">
          <cell r="A65" t="str">
            <v>Business Partner &amp; Product Line</v>
          </cell>
          <cell r="C65" t="str">
            <v>Site</v>
          </cell>
          <cell r="D65" t="str">
            <v>ZZZ</v>
          </cell>
          <cell r="E65" t="str">
            <v>ZZZ</v>
          </cell>
          <cell r="F65" t="str">
            <v/>
          </cell>
        </row>
        <row r="66">
          <cell r="A66" t="str">
            <v>Total Flex Comm Infra and Enterprise Comp (Britt)</v>
          </cell>
          <cell r="C66" t="str">
            <v>CEC</v>
          </cell>
          <cell r="D66" t="str">
            <v>ZZZ</v>
          </cell>
          <cell r="E66" t="str">
            <v>CEC</v>
          </cell>
          <cell r="F66" t="str">
            <v/>
          </cell>
        </row>
        <row r="67">
          <cell r="A67" t="str">
            <v>Total Flex Consumer Technologies Group (Britt)</v>
          </cell>
          <cell r="C67" t="str">
            <v>CTG</v>
          </cell>
          <cell r="D67" t="str">
            <v>ZZZ</v>
          </cell>
          <cell r="E67" t="str">
            <v>CTG</v>
          </cell>
          <cell r="F67" t="str">
            <v/>
          </cell>
        </row>
        <row r="68">
          <cell r="A68" t="str">
            <v>Total Flex High Reliability Solutions (Humphries)</v>
          </cell>
          <cell r="C68" t="str">
            <v>HRS</v>
          </cell>
          <cell r="D68" t="str">
            <v>ZZZ</v>
          </cell>
          <cell r="E68" t="str">
            <v>HRS</v>
          </cell>
          <cell r="F68" t="str">
            <v/>
          </cell>
        </row>
        <row r="69">
          <cell r="A69" t="str">
            <v>Total Flex Industrial &amp; Emerging (Britt)</v>
          </cell>
          <cell r="C69" t="str">
            <v>IEI</v>
          </cell>
          <cell r="D69" t="str">
            <v>ZZZ</v>
          </cell>
          <cell r="E69" t="str">
            <v>IEI</v>
          </cell>
          <cell r="F69" t="str">
            <v/>
          </cell>
        </row>
        <row r="70">
          <cell r="A70" t="str">
            <v>Undefined Business Partner (Parent)</v>
          </cell>
          <cell r="C70" t="str">
            <v/>
          </cell>
          <cell r="E70" t="str">
            <v>ZZZ</v>
          </cell>
          <cell r="F70" t="str">
            <v/>
          </cell>
        </row>
        <row r="71">
          <cell r="A71" t="str">
            <v>Undefined Business Partner</v>
          </cell>
          <cell r="C71" t="str">
            <v/>
          </cell>
          <cell r="E71" t="str">
            <v>ZZZ</v>
          </cell>
          <cell r="F71" t="str">
            <v/>
          </cell>
        </row>
        <row r="72">
          <cell r="A72" t="str">
            <v>Other Customers-Other Auto</v>
          </cell>
          <cell r="C72" t="str">
            <v>OHA</v>
          </cell>
          <cell r="D72" t="str">
            <v>BU8</v>
          </cell>
          <cell r="E72" t="str">
            <v>HRS</v>
          </cell>
        </row>
        <row r="73">
          <cell r="C73" t="str">
            <v/>
          </cell>
          <cell r="F73" t="str">
            <v/>
          </cell>
        </row>
        <row r="74">
          <cell r="C74" t="str">
            <v/>
          </cell>
          <cell r="F74" t="str">
            <v/>
          </cell>
        </row>
        <row r="75">
          <cell r="C75" t="str">
            <v/>
          </cell>
          <cell r="F75" t="str">
            <v/>
          </cell>
        </row>
        <row r="76">
          <cell r="C76" t="str">
            <v/>
          </cell>
          <cell r="F76" t="str">
            <v/>
          </cell>
        </row>
        <row r="77">
          <cell r="C77" t="str">
            <v/>
          </cell>
          <cell r="F77" t="str">
            <v/>
          </cell>
        </row>
        <row r="78">
          <cell r="C78" t="str">
            <v/>
          </cell>
          <cell r="F78" t="str">
            <v/>
          </cell>
        </row>
        <row r="79">
          <cell r="C79" t="str">
            <v/>
          </cell>
          <cell r="F79" t="str">
            <v/>
          </cell>
        </row>
        <row r="80">
          <cell r="C80" t="str">
            <v/>
          </cell>
          <cell r="F80" t="str">
            <v/>
          </cell>
        </row>
        <row r="81">
          <cell r="C81" t="str">
            <v/>
          </cell>
          <cell r="F81" t="str">
            <v/>
          </cell>
        </row>
        <row r="82">
          <cell r="C82" t="str">
            <v/>
          </cell>
          <cell r="F82" t="str">
            <v/>
          </cell>
        </row>
        <row r="83">
          <cell r="C83" t="str">
            <v/>
          </cell>
          <cell r="F83" t="str">
            <v/>
          </cell>
        </row>
        <row r="84">
          <cell r="C84" t="str">
            <v/>
          </cell>
          <cell r="F84" t="str">
            <v/>
          </cell>
        </row>
        <row r="85">
          <cell r="C85" t="str">
            <v/>
          </cell>
          <cell r="F85" t="str">
            <v/>
          </cell>
        </row>
      </sheetData>
      <sheetData sheetId="2"/>
      <sheetData sheetId="3"/>
      <sheetData sheetId="4">
        <row r="1">
          <cell r="C1" t="str">
            <v>Actual Cycles</v>
          </cell>
          <cell r="D1" t="str">
            <v>Months</v>
          </cell>
        </row>
        <row r="2">
          <cell r="C2" t="str">
            <v>Apr FY19</v>
          </cell>
          <cell r="D2">
            <v>43220</v>
          </cell>
        </row>
        <row r="3">
          <cell r="C3" t="str">
            <v>May FY19</v>
          </cell>
          <cell r="D3">
            <v>43251</v>
          </cell>
        </row>
        <row r="4">
          <cell r="C4" t="str">
            <v>Jun FY19</v>
          </cell>
          <cell r="D4">
            <v>43281</v>
          </cell>
        </row>
        <row r="5">
          <cell r="C5" t="str">
            <v>Jul FY19</v>
          </cell>
          <cell r="D5">
            <v>43312</v>
          </cell>
        </row>
        <row r="6">
          <cell r="C6" t="str">
            <v>Aug FY19</v>
          </cell>
          <cell r="D6">
            <v>43343</v>
          </cell>
        </row>
        <row r="7">
          <cell r="C7" t="str">
            <v>Sep FY19</v>
          </cell>
          <cell r="D7">
            <v>43373</v>
          </cell>
        </row>
        <row r="8">
          <cell r="C8" t="str">
            <v>Oct FY19</v>
          </cell>
          <cell r="D8">
            <v>43404</v>
          </cell>
        </row>
        <row r="9">
          <cell r="C9" t="str">
            <v>Nov FY19</v>
          </cell>
          <cell r="D9">
            <v>43434</v>
          </cell>
        </row>
        <row r="10">
          <cell r="C10" t="str">
            <v>Dec FY19</v>
          </cell>
          <cell r="D10">
            <v>43465</v>
          </cell>
        </row>
        <row r="11">
          <cell r="C11" t="str">
            <v>Jan FY19</v>
          </cell>
          <cell r="D11">
            <v>43496</v>
          </cell>
        </row>
        <row r="12">
          <cell r="C12" t="str">
            <v>Feb FY19</v>
          </cell>
          <cell r="D12">
            <v>43524</v>
          </cell>
        </row>
        <row r="13">
          <cell r="C13" t="str">
            <v>Mar FY19</v>
          </cell>
          <cell r="D13">
            <v>43555</v>
          </cell>
        </row>
        <row r="14">
          <cell r="C14" t="str">
            <v>Apr FY20</v>
          </cell>
          <cell r="D14">
            <v>43585</v>
          </cell>
        </row>
        <row r="15">
          <cell r="C15" t="str">
            <v>May FY20</v>
          </cell>
          <cell r="D15">
            <v>43616</v>
          </cell>
        </row>
        <row r="16">
          <cell r="C16" t="str">
            <v>Jun FY20</v>
          </cell>
          <cell r="D16">
            <v>43646</v>
          </cell>
        </row>
        <row r="17">
          <cell r="C17" t="str">
            <v>Jul FY20</v>
          </cell>
          <cell r="D17">
            <v>43677</v>
          </cell>
        </row>
        <row r="18">
          <cell r="C18" t="str">
            <v>Aug FY20</v>
          </cell>
          <cell r="D18">
            <v>43708</v>
          </cell>
        </row>
        <row r="19">
          <cell r="C19" t="str">
            <v>Sep FY20</v>
          </cell>
          <cell r="D19">
            <v>43738</v>
          </cell>
        </row>
        <row r="20">
          <cell r="C20" t="str">
            <v>Oct FY20</v>
          </cell>
          <cell r="D20">
            <v>43769</v>
          </cell>
        </row>
        <row r="21">
          <cell r="C21" t="str">
            <v>Nov FY20</v>
          </cell>
          <cell r="D21">
            <v>43799</v>
          </cell>
        </row>
        <row r="22">
          <cell r="C22" t="str">
            <v>Dec FY20</v>
          </cell>
          <cell r="D22">
            <v>43830</v>
          </cell>
        </row>
        <row r="23">
          <cell r="C23" t="str">
            <v>Jan FY20</v>
          </cell>
          <cell r="D23">
            <v>43861</v>
          </cell>
        </row>
        <row r="24">
          <cell r="C24" t="str">
            <v>Feb FY20</v>
          </cell>
          <cell r="D24">
            <v>43890</v>
          </cell>
        </row>
        <row r="25">
          <cell r="C25" t="str">
            <v>Mar FY20</v>
          </cell>
          <cell r="D25">
            <v>43921</v>
          </cell>
        </row>
        <row r="26">
          <cell r="C26" t="str">
            <v>Apr FY21</v>
          </cell>
          <cell r="D26">
            <v>43951</v>
          </cell>
        </row>
        <row r="27">
          <cell r="C27" t="str">
            <v>May FY21</v>
          </cell>
          <cell r="D27">
            <v>43982</v>
          </cell>
        </row>
        <row r="28">
          <cell r="C28" t="str">
            <v>Jun FY21</v>
          </cell>
          <cell r="D28">
            <v>44012</v>
          </cell>
        </row>
      </sheetData>
      <sheetData sheetId="5"/>
      <sheetData sheetId="6">
        <row r="6">
          <cell r="D6" t="str">
            <v>Sep FY19</v>
          </cell>
        </row>
      </sheetData>
      <sheetData sheetId="7"/>
      <sheetData sheetId="8">
        <row r="1">
          <cell r="C1" t="str">
            <v>1.1 Gross Sales - External($)</v>
          </cell>
          <cell r="J1" t="str">
            <v>Sep FY19</v>
          </cell>
          <cell r="K1" t="str">
            <v>Oct FY19</v>
          </cell>
          <cell r="L1" t="str">
            <v>Nov FY19</v>
          </cell>
          <cell r="M1" t="str">
            <v>Dec FY19</v>
          </cell>
          <cell r="N1" t="str">
            <v>Jan FY19</v>
          </cell>
          <cell r="O1" t="str">
            <v>Feb FY19</v>
          </cell>
          <cell r="P1" t="str">
            <v>Mar FY19</v>
          </cell>
          <cell r="Q1" t="str">
            <v>Apr FY20</v>
          </cell>
          <cell r="R1" t="str">
            <v>May FY20</v>
          </cell>
          <cell r="S1" t="str">
            <v>Jun FY20</v>
          </cell>
          <cell r="T1" t="str">
            <v>Jul FY20</v>
          </cell>
          <cell r="U1" t="str">
            <v>Aug FY20</v>
          </cell>
          <cell r="V1" t="str">
            <v>Sep FY20</v>
          </cell>
          <cell r="W1" t="str">
            <v>Oct FY20</v>
          </cell>
          <cell r="X1" t="str">
            <v>Nov FY20</v>
          </cell>
          <cell r="Y1" t="str">
            <v>Dec FY20</v>
          </cell>
        </row>
        <row r="3">
          <cell r="A3" t="str">
            <v>GL BPC Code</v>
          </cell>
          <cell r="B3" t="str">
            <v>GL BPC Description</v>
          </cell>
          <cell r="C3" t="str">
            <v>GL Output Code</v>
          </cell>
          <cell r="D3" t="str">
            <v>Customer BPC Code</v>
          </cell>
          <cell r="E3" t="str">
            <v>DIM1</v>
          </cell>
          <cell r="F3" t="str">
            <v>Order</v>
          </cell>
          <cell r="G3" t="str">
            <v>Customer Output Code</v>
          </cell>
          <cell r="H3" t="str">
            <v>BU</v>
          </cell>
          <cell r="I3" t="str">
            <v>Segment</v>
          </cell>
          <cell r="J3">
            <v>43373</v>
          </cell>
          <cell r="K3">
            <v>43404</v>
          </cell>
          <cell r="L3">
            <v>43434</v>
          </cell>
          <cell r="M3">
            <v>43465</v>
          </cell>
          <cell r="N3">
            <v>43496</v>
          </cell>
          <cell r="O3">
            <v>43524</v>
          </cell>
          <cell r="P3">
            <v>43555</v>
          </cell>
          <cell r="Q3">
            <v>43585</v>
          </cell>
          <cell r="R3">
            <v>43616</v>
          </cell>
          <cell r="S3">
            <v>43646</v>
          </cell>
          <cell r="T3">
            <v>43677</v>
          </cell>
          <cell r="U3">
            <v>43708</v>
          </cell>
          <cell r="V3">
            <v>43738</v>
          </cell>
          <cell r="W3">
            <v>43769</v>
          </cell>
          <cell r="X3">
            <v>43799</v>
          </cell>
          <cell r="Y3">
            <v>43830</v>
          </cell>
          <cell r="Z3" t="str">
            <v>Total</v>
          </cell>
        </row>
        <row r="4">
          <cell r="G4" t="str">
            <v>1 - AGI</v>
          </cell>
        </row>
        <row r="5">
          <cell r="G5" t="str">
            <v>2 - DHR</v>
          </cell>
        </row>
        <row r="6">
          <cell r="G6" t="str">
            <v>3 - FTV</v>
          </cell>
        </row>
        <row r="7">
          <cell r="G7" t="str">
            <v>4 - GHT</v>
          </cell>
        </row>
        <row r="8">
          <cell r="G8" t="str">
            <v>5 - INO</v>
          </cell>
        </row>
        <row r="9">
          <cell r="G9" t="str">
            <v>6 - ITH</v>
          </cell>
        </row>
        <row r="10">
          <cell r="G10" t="str">
            <v>7 - JTM</v>
          </cell>
        </row>
        <row r="11">
          <cell r="G11" t="str">
            <v>8 - KOD</v>
          </cell>
        </row>
        <row r="12">
          <cell r="G12" t="str">
            <v>9 - NPI</v>
          </cell>
        </row>
        <row r="13">
          <cell r="G13" t="str">
            <v>10 - OCX</v>
          </cell>
        </row>
        <row r="14">
          <cell r="G14" t="str">
            <v>11 - RBH</v>
          </cell>
        </row>
        <row r="15">
          <cell r="G15" t="str">
            <v>12 - SIK</v>
          </cell>
        </row>
        <row r="16">
          <cell r="G16" t="str">
            <v>13 - SMY</v>
          </cell>
        </row>
        <row r="17">
          <cell r="G17" t="str">
            <v>14 - TEK</v>
          </cell>
        </row>
        <row r="18">
          <cell r="G18" t="str">
            <v>15 - TLS</v>
          </cell>
        </row>
        <row r="19">
          <cell r="G19" t="str">
            <v>16 - UIT</v>
          </cell>
        </row>
        <row r="20">
          <cell r="G20" t="str">
            <v>17 - OCE</v>
          </cell>
        </row>
        <row r="21">
          <cell r="G21" t="str">
            <v>18 - CFN</v>
          </cell>
        </row>
        <row r="22">
          <cell r="G22" t="str">
            <v>19 - GEH</v>
          </cell>
        </row>
        <row r="23">
          <cell r="G23" t="str">
            <v>20 - GEV</v>
          </cell>
        </row>
        <row r="24">
          <cell r="G24" t="str">
            <v>21 - HRI</v>
          </cell>
        </row>
        <row r="25">
          <cell r="G25" t="str">
            <v>22 - PBE</v>
          </cell>
        </row>
        <row r="26">
          <cell r="G26" t="str">
            <v>23 - THR</v>
          </cell>
        </row>
        <row r="27">
          <cell r="G27" t="str">
            <v>24 - OHR</v>
          </cell>
        </row>
        <row r="28">
          <cell r="G28" t="str">
            <v>25 - AMZ</v>
          </cell>
        </row>
        <row r="29">
          <cell r="G29" t="str">
            <v>26 - CLX</v>
          </cell>
        </row>
        <row r="30">
          <cell r="G30" t="str">
            <v>27 - CNL</v>
          </cell>
        </row>
        <row r="31">
          <cell r="G31" t="str">
            <v>28 - ERB</v>
          </cell>
        </row>
        <row r="32">
          <cell r="G32" t="str">
            <v>29 - FBH</v>
          </cell>
        </row>
        <row r="33">
          <cell r="G33" t="str">
            <v>30 - FOT</v>
          </cell>
        </row>
        <row r="34">
          <cell r="G34" t="str">
            <v>31 - GEP</v>
          </cell>
        </row>
        <row r="35">
          <cell r="G35" t="str">
            <v>32 - GET</v>
          </cell>
        </row>
        <row r="36">
          <cell r="G36" t="str">
            <v>33 - SRY</v>
          </cell>
        </row>
        <row r="37">
          <cell r="G37" t="str">
            <v>34 - AEG</v>
          </cell>
        </row>
        <row r="38">
          <cell r="G38" t="str">
            <v>35 - BMK</v>
          </cell>
        </row>
        <row r="39">
          <cell r="G39" t="str">
            <v>36 - MYB</v>
          </cell>
        </row>
        <row r="40">
          <cell r="G40" t="str">
            <v>37 - TDN</v>
          </cell>
        </row>
        <row r="41">
          <cell r="G41" t="str">
            <v>38 - ABR</v>
          </cell>
        </row>
        <row r="42">
          <cell r="G42" t="str">
            <v>39 - ABY</v>
          </cell>
        </row>
        <row r="43">
          <cell r="G43" t="str">
            <v>40 - CPR</v>
          </cell>
        </row>
        <row r="44">
          <cell r="G44" t="str">
            <v>41 - INV</v>
          </cell>
        </row>
        <row r="45">
          <cell r="G45" t="str">
            <v>42 - JCI</v>
          </cell>
        </row>
        <row r="46">
          <cell r="G46" t="str">
            <v>43 - LBN</v>
          </cell>
        </row>
        <row r="47">
          <cell r="G47" t="str">
            <v>44 - LCA</v>
          </cell>
        </row>
        <row r="48">
          <cell r="G48" t="str">
            <v>45 - QWS</v>
          </cell>
        </row>
        <row r="49">
          <cell r="G49" t="str">
            <v>46 - SAC</v>
          </cell>
        </row>
        <row r="50">
          <cell r="G50" t="str">
            <v>47 - SEA</v>
          </cell>
        </row>
        <row r="51">
          <cell r="G51" t="str">
            <v>48 - TGL</v>
          </cell>
        </row>
        <row r="52">
          <cell r="G52" t="str">
            <v>49 - UTX</v>
          </cell>
        </row>
        <row r="53">
          <cell r="G53" t="str">
            <v>50 - OIE</v>
          </cell>
        </row>
        <row r="54">
          <cell r="G54" t="str">
            <v>51 - IBC</v>
          </cell>
        </row>
        <row r="55">
          <cell r="G55" t="str">
            <v>52 - ABB</v>
          </cell>
        </row>
        <row r="56">
          <cell r="G56" t="str">
            <v>53 - DHA</v>
          </cell>
        </row>
        <row r="57">
          <cell r="G57" t="str">
            <v>54 - FCL</v>
          </cell>
        </row>
        <row r="58">
          <cell r="G58" t="str">
            <v>55 - WAH</v>
          </cell>
        </row>
        <row r="59">
          <cell r="G59" t="str">
            <v>56 - NGE</v>
          </cell>
        </row>
        <row r="60">
          <cell r="G60" t="str">
            <v>57 - NLS</v>
          </cell>
        </row>
        <row r="61">
          <cell r="G61" t="str">
            <v>58 - SRW</v>
          </cell>
        </row>
        <row r="62">
          <cell r="G62" t="str">
            <v>59 - OCT</v>
          </cell>
        </row>
        <row r="63">
          <cell r="G63" t="str">
            <v>60 - ZCT</v>
          </cell>
        </row>
        <row r="64">
          <cell r="G64" t="str">
            <v>61 - ZIE</v>
          </cell>
        </row>
        <row r="65">
          <cell r="G65" t="str">
            <v>62 - ZCE</v>
          </cell>
        </row>
        <row r="66">
          <cell r="G66" t="str">
            <v>63 - ZHR</v>
          </cell>
        </row>
        <row r="67">
          <cell r="G67" t="str">
            <v>END</v>
          </cell>
        </row>
        <row r="68">
          <cell r="G68" t="str">
            <v>Total - BU1</v>
          </cell>
        </row>
        <row r="69">
          <cell r="G69" t="str">
            <v>Total - BU3</v>
          </cell>
        </row>
        <row r="70">
          <cell r="G70" t="str">
            <v>Total - BU6</v>
          </cell>
        </row>
        <row r="71">
          <cell r="G71" t="str">
            <v>Total - BU7</v>
          </cell>
        </row>
        <row r="72">
          <cell r="G72" t="str">
            <v>Total - BU8</v>
          </cell>
        </row>
        <row r="73">
          <cell r="G73" t="str">
            <v>Total - BU9</v>
          </cell>
        </row>
        <row r="74">
          <cell r="G74" t="str">
            <v>Total - CEC</v>
          </cell>
        </row>
        <row r="75">
          <cell r="G75" t="str">
            <v>Total - CTG</v>
          </cell>
        </row>
        <row r="76">
          <cell r="G76" t="str">
            <v>Total - HRS</v>
          </cell>
        </row>
        <row r="77">
          <cell r="G77" t="str">
            <v>Total - IEI</v>
          </cell>
        </row>
        <row r="78">
          <cell r="G78" t="str">
            <v>Total - SQ</v>
          </cell>
        </row>
        <row r="79">
          <cell r="G79" t="str">
            <v>Total - SH</v>
          </cell>
        </row>
        <row r="80">
          <cell r="G80" t="str">
            <v>Total - Site</v>
          </cell>
        </row>
      </sheetData>
      <sheetData sheetId="9">
        <row r="1">
          <cell r="C1" t="str">
            <v>1.2 Gross Sales - Interco($)</v>
          </cell>
          <cell r="J1" t="str">
            <v>Sep FY19</v>
          </cell>
          <cell r="K1" t="str">
            <v>Oct FY19</v>
          </cell>
          <cell r="L1" t="str">
            <v>Nov FY19</v>
          </cell>
          <cell r="M1" t="str">
            <v>Dec FY19</v>
          </cell>
          <cell r="N1" t="str">
            <v>Jan FY19</v>
          </cell>
          <cell r="O1" t="str">
            <v>Feb FY19</v>
          </cell>
          <cell r="P1" t="str">
            <v>Mar FY19</v>
          </cell>
          <cell r="Q1" t="str">
            <v>Apr FY20</v>
          </cell>
          <cell r="R1" t="str">
            <v>May FY20</v>
          </cell>
          <cell r="S1" t="str">
            <v>Jun FY20</v>
          </cell>
          <cell r="T1" t="str">
            <v>Jul FY20</v>
          </cell>
          <cell r="U1" t="str">
            <v>Aug FY20</v>
          </cell>
          <cell r="V1" t="str">
            <v>Sep FY20</v>
          </cell>
          <cell r="W1" t="str">
            <v>Oct FY20</v>
          </cell>
          <cell r="X1" t="str">
            <v>Nov FY20</v>
          </cell>
          <cell r="Y1" t="str">
            <v>Dec FY20</v>
          </cell>
        </row>
        <row r="3">
          <cell r="A3" t="str">
            <v>GL BPC Code</v>
          </cell>
          <cell r="B3" t="str">
            <v>GL BPC Description</v>
          </cell>
          <cell r="C3" t="str">
            <v>GL Output Code</v>
          </cell>
          <cell r="D3" t="str">
            <v>Customer BPC Code</v>
          </cell>
          <cell r="E3" t="str">
            <v>DIM1</v>
          </cell>
          <cell r="F3" t="str">
            <v>Order</v>
          </cell>
          <cell r="G3" t="str">
            <v>Customer Output Code</v>
          </cell>
          <cell r="H3" t="str">
            <v>BU</v>
          </cell>
          <cell r="I3" t="str">
            <v>Segment</v>
          </cell>
          <cell r="J3">
            <v>43373</v>
          </cell>
          <cell r="K3">
            <v>43404</v>
          </cell>
          <cell r="L3">
            <v>43434</v>
          </cell>
          <cell r="M3">
            <v>43465</v>
          </cell>
          <cell r="N3">
            <v>43496</v>
          </cell>
          <cell r="O3">
            <v>43524</v>
          </cell>
          <cell r="P3">
            <v>43555</v>
          </cell>
          <cell r="Q3">
            <v>43585</v>
          </cell>
          <cell r="R3">
            <v>43616</v>
          </cell>
          <cell r="S3">
            <v>43646</v>
          </cell>
          <cell r="T3">
            <v>43677</v>
          </cell>
          <cell r="U3">
            <v>43708</v>
          </cell>
          <cell r="V3">
            <v>43738</v>
          </cell>
          <cell r="W3">
            <v>43769</v>
          </cell>
          <cell r="X3">
            <v>43799</v>
          </cell>
          <cell r="Y3">
            <v>43830</v>
          </cell>
          <cell r="Z3" t="str">
            <v>Total</v>
          </cell>
        </row>
        <row r="4">
          <cell r="G4" t="str">
            <v>1 - AGI</v>
          </cell>
        </row>
        <row r="5">
          <cell r="G5" t="str">
            <v>2 - DHR</v>
          </cell>
        </row>
        <row r="6">
          <cell r="G6" t="str">
            <v>3 - FTV</v>
          </cell>
        </row>
        <row r="7">
          <cell r="G7" t="str">
            <v>4 - GHT</v>
          </cell>
        </row>
        <row r="8">
          <cell r="G8" t="str">
            <v>5 - INO</v>
          </cell>
        </row>
        <row r="9">
          <cell r="G9" t="str">
            <v>6 - ITH</v>
          </cell>
        </row>
        <row r="10">
          <cell r="G10" t="str">
            <v>7 - JTM</v>
          </cell>
        </row>
        <row r="11">
          <cell r="G11" t="str">
            <v>8 - KOD</v>
          </cell>
        </row>
        <row r="12">
          <cell r="G12" t="str">
            <v>9 - NPI</v>
          </cell>
        </row>
        <row r="13">
          <cell r="G13" t="str">
            <v>10 - OCX</v>
          </cell>
        </row>
        <row r="14">
          <cell r="G14" t="str">
            <v>11 - RBH</v>
          </cell>
        </row>
        <row r="15">
          <cell r="G15" t="str">
            <v>12 - SIK</v>
          </cell>
        </row>
        <row r="16">
          <cell r="G16" t="str">
            <v>13 - SMY</v>
          </cell>
        </row>
        <row r="17">
          <cell r="G17" t="str">
            <v>14 - TEK</v>
          </cell>
        </row>
        <row r="18">
          <cell r="G18" t="str">
            <v>15 - TLS</v>
          </cell>
        </row>
        <row r="19">
          <cell r="G19" t="str">
            <v>16 - UIT</v>
          </cell>
        </row>
        <row r="20">
          <cell r="G20" t="str">
            <v>17 - OCE</v>
          </cell>
        </row>
        <row r="21">
          <cell r="G21" t="str">
            <v>18 - CFN</v>
          </cell>
        </row>
        <row r="22">
          <cell r="G22" t="str">
            <v>19 - GEH</v>
          </cell>
        </row>
        <row r="23">
          <cell r="G23" t="str">
            <v>20 - GEV</v>
          </cell>
        </row>
        <row r="24">
          <cell r="G24" t="str">
            <v>21 - HRI</v>
          </cell>
        </row>
        <row r="25">
          <cell r="G25" t="str">
            <v>22 - PBE</v>
          </cell>
        </row>
        <row r="26">
          <cell r="G26" t="str">
            <v>23 - THR</v>
          </cell>
        </row>
        <row r="27">
          <cell r="G27" t="str">
            <v>24 - OHR</v>
          </cell>
        </row>
        <row r="28">
          <cell r="G28" t="str">
            <v>25 - AMZ</v>
          </cell>
        </row>
        <row r="29">
          <cell r="G29" t="str">
            <v>26 - CLX</v>
          </cell>
        </row>
        <row r="30">
          <cell r="G30" t="str">
            <v>27 - CNL</v>
          </cell>
        </row>
        <row r="31">
          <cell r="G31" t="str">
            <v>28 - ERB</v>
          </cell>
        </row>
        <row r="32">
          <cell r="G32" t="str">
            <v>29 - FBH</v>
          </cell>
        </row>
        <row r="33">
          <cell r="G33" t="str">
            <v>30 - FOT</v>
          </cell>
        </row>
        <row r="34">
          <cell r="G34" t="str">
            <v>31 - GEP</v>
          </cell>
        </row>
        <row r="35">
          <cell r="G35" t="str">
            <v>32 - GET</v>
          </cell>
        </row>
        <row r="36">
          <cell r="G36" t="str">
            <v>33 - SRY</v>
          </cell>
        </row>
        <row r="37">
          <cell r="G37" t="str">
            <v>34 - AEG</v>
          </cell>
        </row>
        <row r="38">
          <cell r="G38" t="str">
            <v>35 - BMK</v>
          </cell>
        </row>
        <row r="39">
          <cell r="G39" t="str">
            <v>36 - MYB</v>
          </cell>
        </row>
        <row r="40">
          <cell r="G40" t="str">
            <v>37 - TDN</v>
          </cell>
        </row>
        <row r="41">
          <cell r="G41" t="str">
            <v>38 - ABR</v>
          </cell>
        </row>
        <row r="42">
          <cell r="G42" t="str">
            <v>39 - ABY</v>
          </cell>
        </row>
        <row r="43">
          <cell r="G43" t="str">
            <v>40 - CPR</v>
          </cell>
        </row>
        <row r="44">
          <cell r="G44" t="str">
            <v>41 - INV</v>
          </cell>
        </row>
        <row r="45">
          <cell r="G45" t="str">
            <v>42 - JCI</v>
          </cell>
        </row>
        <row r="46">
          <cell r="G46" t="str">
            <v>43 - LBN</v>
          </cell>
        </row>
        <row r="47">
          <cell r="G47" t="str">
            <v>44 - LCA</v>
          </cell>
        </row>
        <row r="48">
          <cell r="G48" t="str">
            <v>45 - QWS</v>
          </cell>
        </row>
        <row r="49">
          <cell r="G49" t="str">
            <v>46 - SAC</v>
          </cell>
        </row>
        <row r="50">
          <cell r="G50" t="str">
            <v>47 - SEA</v>
          </cell>
        </row>
        <row r="51">
          <cell r="G51" t="str">
            <v>48 - TGL</v>
          </cell>
        </row>
        <row r="52">
          <cell r="G52" t="str">
            <v>49 - UTX</v>
          </cell>
        </row>
        <row r="53">
          <cell r="G53" t="str">
            <v>50 - OIE</v>
          </cell>
        </row>
        <row r="54">
          <cell r="G54" t="str">
            <v>51 - IBC</v>
          </cell>
        </row>
        <row r="55">
          <cell r="G55" t="str">
            <v>52 - ABB</v>
          </cell>
        </row>
        <row r="56">
          <cell r="G56" t="str">
            <v>53 - DHA</v>
          </cell>
        </row>
        <row r="57">
          <cell r="G57" t="str">
            <v>54 - FCL</v>
          </cell>
        </row>
        <row r="58">
          <cell r="G58" t="str">
            <v>55 - WAH</v>
          </cell>
        </row>
        <row r="59">
          <cell r="G59" t="str">
            <v>56 - NGE</v>
          </cell>
        </row>
        <row r="60">
          <cell r="G60" t="str">
            <v>57 - NLS</v>
          </cell>
        </row>
        <row r="61">
          <cell r="G61" t="str">
            <v>58 - SRW</v>
          </cell>
        </row>
        <row r="62">
          <cell r="G62" t="str">
            <v>59 - OCT</v>
          </cell>
        </row>
        <row r="63">
          <cell r="G63" t="str">
            <v>60 - ZCT</v>
          </cell>
        </row>
        <row r="64">
          <cell r="G64" t="str">
            <v>61 - ZIE</v>
          </cell>
        </row>
        <row r="65">
          <cell r="G65" t="str">
            <v>62 - ZCE</v>
          </cell>
        </row>
        <row r="66">
          <cell r="G66" t="str">
            <v>63 - ZHR</v>
          </cell>
        </row>
        <row r="67">
          <cell r="G67" t="str">
            <v>END</v>
          </cell>
        </row>
        <row r="68">
          <cell r="G68" t="str">
            <v>Total - BU1</v>
          </cell>
        </row>
        <row r="69">
          <cell r="G69" t="str">
            <v>Total - BU3</v>
          </cell>
        </row>
        <row r="70">
          <cell r="G70" t="str">
            <v>Total - BU6</v>
          </cell>
        </row>
        <row r="71">
          <cell r="G71" t="str">
            <v>Total - BU7</v>
          </cell>
        </row>
        <row r="72">
          <cell r="G72" t="str">
            <v>Total - BU8</v>
          </cell>
        </row>
        <row r="73">
          <cell r="G73" t="str">
            <v>Total - BU9</v>
          </cell>
        </row>
        <row r="74">
          <cell r="G74" t="str">
            <v>Total - CEC</v>
          </cell>
        </row>
        <row r="75">
          <cell r="G75" t="str">
            <v>Total - CTG</v>
          </cell>
        </row>
        <row r="76">
          <cell r="G76" t="str">
            <v>Total - HRS</v>
          </cell>
        </row>
        <row r="77">
          <cell r="G77" t="str">
            <v>Total - IEI</v>
          </cell>
        </row>
        <row r="78">
          <cell r="G78" t="str">
            <v>Total - SQ</v>
          </cell>
        </row>
        <row r="79">
          <cell r="G79" t="str">
            <v>Total - SH</v>
          </cell>
        </row>
        <row r="80">
          <cell r="G80" t="str">
            <v>Total - Site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4"/>
  <sheetViews>
    <sheetView tabSelected="1" workbookViewId="0">
      <selection activeCell="E16" sqref="E16"/>
    </sheetView>
  </sheetViews>
  <sheetFormatPr defaultRowHeight="15" x14ac:dyDescent="0.25"/>
  <cols>
    <col min="1" max="1" width="12.140625" bestFit="1" customWidth="1"/>
    <col min="2" max="2" width="19.42578125" bestFit="1" customWidth="1"/>
    <col min="3" max="3" width="15.140625" bestFit="1" customWidth="1"/>
    <col min="4" max="4" width="50.42578125" bestFit="1" customWidth="1"/>
    <col min="5" max="5" width="8.28515625" bestFit="1" customWidth="1"/>
    <col min="6" max="6" width="6.140625" bestFit="1" customWidth="1"/>
    <col min="7" max="7" width="9.5703125" bestFit="1" customWidth="1"/>
    <col min="8" max="8" width="4.42578125" bestFit="1" customWidth="1"/>
    <col min="9" max="9" width="8.85546875" bestFit="1" customWidth="1"/>
  </cols>
  <sheetData>
    <row r="1" spans="1:25" ht="45" x14ac:dyDescent="0.25">
      <c r="A1" s="2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4">
        <f>INDEX([1]List!$D:$D,MATCH('[1]Front Page'!$D$6,[1]List!$C:$C,0),0)</f>
        <v>43373</v>
      </c>
      <c r="K1" s="4">
        <f t="shared" ref="K1:V1" si="0">EOMONTH(J1,1)</f>
        <v>43404</v>
      </c>
      <c r="L1" s="4">
        <f t="shared" si="0"/>
        <v>43434</v>
      </c>
      <c r="M1" s="4">
        <f t="shared" si="0"/>
        <v>43465</v>
      </c>
      <c r="N1" s="4">
        <f t="shared" si="0"/>
        <v>43496</v>
      </c>
      <c r="O1" s="4">
        <f t="shared" si="0"/>
        <v>43524</v>
      </c>
      <c r="P1" s="4">
        <f t="shared" si="0"/>
        <v>43555</v>
      </c>
      <c r="Q1" s="4">
        <f t="shared" si="0"/>
        <v>43585</v>
      </c>
      <c r="R1" s="4">
        <f t="shared" si="0"/>
        <v>43616</v>
      </c>
      <c r="S1" s="4">
        <f t="shared" si="0"/>
        <v>43646</v>
      </c>
      <c r="T1" s="4">
        <f t="shared" si="0"/>
        <v>43677</v>
      </c>
      <c r="U1" s="4">
        <f t="shared" si="0"/>
        <v>43708</v>
      </c>
      <c r="V1" s="4">
        <f t="shared" si="0"/>
        <v>43738</v>
      </c>
      <c r="W1" s="4">
        <f>EOMONTH(V1,1)</f>
        <v>43769</v>
      </c>
      <c r="X1" s="4">
        <f>EOMONTH(W1,1)</f>
        <v>43799</v>
      </c>
      <c r="Y1" s="4">
        <f>EOMONTH(X1,1)</f>
        <v>43830</v>
      </c>
    </row>
    <row r="2" spans="1:25" x14ac:dyDescent="0.25">
      <c r="A2" t="s">
        <v>9</v>
      </c>
      <c r="B2" t="s">
        <v>10</v>
      </c>
      <c r="C2" t="str">
        <f>CONCATENATE($A2," - ",RIGHT($G2,3))</f>
        <v>4001 - AGI</v>
      </c>
      <c r="D2" t="str">
        <f>INDEX('[1]Project Mapping'!$A:$A,MATCH($F2,'[1]Project Mapping'!$F:$F,0),0)</f>
        <v>Agilent-Life Scie T&amp;S</v>
      </c>
      <c r="E2" t="str">
        <f>INDEX('[1]Project Mapping'!$B:$B,MATCH($F2,'[1]Project Mapping'!$F:$F,0),0)</f>
        <v>AGI001</v>
      </c>
      <c r="F2">
        <f>ROW()-MATCH($F$1,$F:$F,0)</f>
        <v>1</v>
      </c>
      <c r="G2" t="str">
        <f>CONCATENATE($F2," - ",INDEX('[1]Project Mapping'!$C:$C,MATCH($F2,'[1]Project Mapping'!$F:$F,0),0))</f>
        <v>1 - AGI</v>
      </c>
      <c r="H2" t="str">
        <f>INDEX('[1]Project Mapping'!$D:$D,MATCH($F2,'[1]Project Mapping'!$F:$F,0),0)</f>
        <v>BU1</v>
      </c>
      <c r="I2" t="str">
        <f>INDEX('[1]Project Mapping'!$E:$E,MATCH($F2,'[1]Project Mapping'!$F:$F,0),0)</f>
        <v>HRS</v>
      </c>
      <c r="J2" s="5">
        <v>0.19800000000000001</v>
      </c>
      <c r="K2" s="5">
        <v>0.19800000000000001</v>
      </c>
      <c r="L2" s="5">
        <v>0.19800000000000001</v>
      </c>
      <c r="M2" s="5">
        <v>0.19800000000000001</v>
      </c>
      <c r="N2" s="5">
        <v>0.19800000000000001</v>
      </c>
      <c r="O2" s="5">
        <v>0.19800000000000001</v>
      </c>
      <c r="P2" s="5">
        <v>0.19800000000000001</v>
      </c>
      <c r="Q2" s="5">
        <v>0.19800000000000001</v>
      </c>
      <c r="R2" s="5">
        <v>0.19800000000000001</v>
      </c>
      <c r="S2" s="5">
        <v>0.19800000000000001</v>
      </c>
      <c r="T2" s="5">
        <v>0.19800000000000001</v>
      </c>
      <c r="U2" s="5">
        <v>0.19800000000000001</v>
      </c>
      <c r="V2" s="5">
        <v>0.19800000000000001</v>
      </c>
      <c r="W2" s="5">
        <v>0</v>
      </c>
      <c r="X2" s="5">
        <v>0</v>
      </c>
      <c r="Y2" s="5">
        <v>0</v>
      </c>
    </row>
    <row r="3" spans="1:25" x14ac:dyDescent="0.25">
      <c r="A3" t="s">
        <v>9</v>
      </c>
      <c r="B3" t="s">
        <v>10</v>
      </c>
      <c r="C3" t="str">
        <f t="shared" ref="C3:C64" si="1">CONCATENATE($A3," - ",RIGHT($G3,3))</f>
        <v>4001 - DHR</v>
      </c>
      <c r="D3" t="str">
        <f>INDEX('[1]Project Mapping'!$A:$A,MATCH($F3,'[1]Project Mapping'!$F:$F,0),0)</f>
        <v>Danaher-Test &amp; Measure</v>
      </c>
      <c r="E3" t="str">
        <f>INDEX('[1]Project Mapping'!$B:$B,MATCH($F3,'[1]Project Mapping'!$F:$F,0),0)</f>
        <v>DHR001</v>
      </c>
      <c r="F3">
        <f>ROW()-MATCH($F$1,$F:$F,0)</f>
        <v>2</v>
      </c>
      <c r="G3" t="str">
        <f>CONCATENATE($F3," - ",INDEX('[1]Project Mapping'!$C:$C,MATCH($F3,'[1]Project Mapping'!$F:$F,0),0))</f>
        <v>2 - DHR</v>
      </c>
      <c r="H3" t="str">
        <f>INDEX('[1]Project Mapping'!$D:$D,MATCH($F3,'[1]Project Mapping'!$F:$F,0),0)</f>
        <v>BU1</v>
      </c>
      <c r="I3" t="str">
        <f>INDEX('[1]Project Mapping'!$E:$E,MATCH($F3,'[1]Project Mapping'!$F:$F,0),0)</f>
        <v>IEI</v>
      </c>
      <c r="J3" s="5">
        <v>0.23</v>
      </c>
      <c r="K3" s="5">
        <v>0.23</v>
      </c>
      <c r="L3" s="5">
        <v>0.23</v>
      </c>
      <c r="M3" s="5">
        <v>0.23</v>
      </c>
      <c r="N3" s="5">
        <v>0.23</v>
      </c>
      <c r="O3" s="5">
        <v>0.23</v>
      </c>
      <c r="P3" s="5">
        <v>0.23</v>
      </c>
      <c r="Q3" s="5">
        <v>0.23</v>
      </c>
      <c r="R3" s="5">
        <v>0.23</v>
      </c>
      <c r="S3" s="5">
        <v>0.23</v>
      </c>
      <c r="T3" s="5">
        <v>0.23</v>
      </c>
      <c r="U3" s="5">
        <v>0.23</v>
      </c>
      <c r="V3" s="5">
        <v>0.23</v>
      </c>
      <c r="W3" s="5">
        <v>0</v>
      </c>
      <c r="X3" s="5">
        <v>0</v>
      </c>
      <c r="Y3" s="5">
        <v>0</v>
      </c>
    </row>
    <row r="4" spans="1:25" x14ac:dyDescent="0.25">
      <c r="A4" t="s">
        <v>9</v>
      </c>
      <c r="B4" t="s">
        <v>10</v>
      </c>
      <c r="C4" t="str">
        <f t="shared" si="1"/>
        <v>4001 - FTV</v>
      </c>
      <c r="D4" t="str">
        <f>INDEX('[1]Project Mapping'!$A:$A,MATCH($F4,'[1]Project Mapping'!$F:$F,0),0)</f>
        <v>Fortive-Test &amp; Measure</v>
      </c>
      <c r="E4" t="str">
        <f>INDEX('[1]Project Mapping'!$B:$B,MATCH($F4,'[1]Project Mapping'!$F:$F,0),0)</f>
        <v>FTV001</v>
      </c>
      <c r="F4">
        <f>ROW()-MATCH($F$1,$F:$F,0)</f>
        <v>3</v>
      </c>
      <c r="G4" t="str">
        <f>CONCATENATE($F4," - ",INDEX('[1]Project Mapping'!$C:$C,MATCH($F4,'[1]Project Mapping'!$F:$F,0),0))</f>
        <v>3 - FTV</v>
      </c>
      <c r="H4" t="str">
        <f>INDEX('[1]Project Mapping'!$D:$D,MATCH($F4,'[1]Project Mapping'!$F:$F,0),0)</f>
        <v>BU1</v>
      </c>
      <c r="I4" t="str">
        <f>INDEX('[1]Project Mapping'!$E:$E,MATCH($F4,'[1]Project Mapping'!$F:$F,0),0)</f>
        <v>IEI</v>
      </c>
      <c r="J4" s="5">
        <v>0.185</v>
      </c>
      <c r="K4" s="5">
        <v>0.185</v>
      </c>
      <c r="L4" s="5">
        <v>0.185</v>
      </c>
      <c r="M4" s="5">
        <v>0.185</v>
      </c>
      <c r="N4" s="5">
        <v>0.185</v>
      </c>
      <c r="O4" s="5">
        <v>0.185</v>
      </c>
      <c r="P4" s="5">
        <v>0.185</v>
      </c>
      <c r="Q4" s="5">
        <v>0.185</v>
      </c>
      <c r="R4" s="5">
        <v>0.185</v>
      </c>
      <c r="S4" s="5">
        <v>0.185</v>
      </c>
      <c r="T4" s="5">
        <v>0.185</v>
      </c>
      <c r="U4" s="5">
        <v>0.185</v>
      </c>
      <c r="V4" s="5">
        <v>0.185</v>
      </c>
      <c r="W4" s="5">
        <v>0</v>
      </c>
      <c r="X4" s="5">
        <v>0</v>
      </c>
      <c r="Y4" s="5">
        <v>0</v>
      </c>
    </row>
    <row r="5" spans="1:25" x14ac:dyDescent="0.25">
      <c r="A5" t="s">
        <v>9</v>
      </c>
      <c r="B5" t="s">
        <v>10</v>
      </c>
      <c r="C5" t="str">
        <f t="shared" si="1"/>
        <v>4001 - GHT</v>
      </c>
      <c r="D5" t="str">
        <f>INDEX('[1]Project Mapping'!$A:$A,MATCH($F5,'[1]Project Mapping'!$F:$F,0),0)</f>
        <v>Jiangsu Garea Technology Co.,Ltd.-Enterprse Rtrs</v>
      </c>
      <c r="E5" t="str">
        <f>INDEX('[1]Project Mapping'!$B:$B,MATCH($F5,'[1]Project Mapping'!$F:$F,0),0)</f>
        <v>GHT001</v>
      </c>
      <c r="F5">
        <f>ROW()-MATCH($F$1,$F:$F,0)</f>
        <v>4</v>
      </c>
      <c r="G5" t="str">
        <f>CONCATENATE($F5," - ",INDEX('[1]Project Mapping'!$C:$C,MATCH($F5,'[1]Project Mapping'!$F:$F,0),0))</f>
        <v>4 - GHT</v>
      </c>
      <c r="H5" t="str">
        <f>INDEX('[1]Project Mapping'!$D:$D,MATCH($F5,'[1]Project Mapping'!$F:$F,0),0)</f>
        <v>BU1</v>
      </c>
      <c r="I5" t="str">
        <f>INDEX('[1]Project Mapping'!$E:$E,MATCH($F5,'[1]Project Mapping'!$F:$F,0),0)</f>
        <v>CEC</v>
      </c>
      <c r="J5" s="5">
        <v>0.185</v>
      </c>
      <c r="K5" s="5">
        <v>0.185</v>
      </c>
      <c r="L5" s="5">
        <v>0.185</v>
      </c>
      <c r="M5" s="5">
        <v>0.185</v>
      </c>
      <c r="N5" s="5">
        <v>0.185</v>
      </c>
      <c r="O5" s="5">
        <v>0.185</v>
      </c>
      <c r="P5" s="5">
        <v>0.185</v>
      </c>
      <c r="Q5" s="5">
        <v>0.185</v>
      </c>
      <c r="R5" s="5">
        <v>0.185</v>
      </c>
      <c r="S5" s="5">
        <v>0.185</v>
      </c>
      <c r="T5" s="5">
        <v>0.185</v>
      </c>
      <c r="U5" s="5">
        <v>0.185</v>
      </c>
      <c r="V5" s="5">
        <v>0.185</v>
      </c>
      <c r="W5" s="5">
        <v>0</v>
      </c>
      <c r="X5" s="5">
        <v>0</v>
      </c>
      <c r="Y5" s="5">
        <v>0</v>
      </c>
    </row>
    <row r="6" spans="1:25" x14ac:dyDescent="0.25">
      <c r="A6" t="s">
        <v>9</v>
      </c>
      <c r="B6" t="s">
        <v>10</v>
      </c>
      <c r="C6" t="str">
        <f t="shared" si="1"/>
        <v>4001 - INO</v>
      </c>
      <c r="D6" t="str">
        <f>INDEX('[1]Project Mapping'!$A:$A,MATCH($F6,'[1]Project Mapping'!$F:$F,0),0)</f>
        <v>Other Customers-Assembly/CEC</v>
      </c>
      <c r="E6" t="str">
        <f>INDEX('[1]Project Mapping'!$B:$B,MATCH($F6,'[1]Project Mapping'!$F:$F,0),0)</f>
        <v>INO001</v>
      </c>
      <c r="F6">
        <f>ROW()-MATCH($F$1,$F:$F,0)</f>
        <v>5</v>
      </c>
      <c r="G6" t="str">
        <f>CONCATENATE($F6," - ",INDEX('[1]Project Mapping'!$C:$C,MATCH($F6,'[1]Project Mapping'!$F:$F,0),0))</f>
        <v>5 - INO</v>
      </c>
      <c r="H6" t="str">
        <f>INDEX('[1]Project Mapping'!$D:$D,MATCH($F6,'[1]Project Mapping'!$F:$F,0),0)</f>
        <v>BU1</v>
      </c>
      <c r="I6" t="str">
        <f>INDEX('[1]Project Mapping'!$E:$E,MATCH($F6,'[1]Project Mapping'!$F:$F,0),0)</f>
        <v>CEC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t="s">
        <v>9</v>
      </c>
      <c r="B7" t="s">
        <v>10</v>
      </c>
      <c r="C7" t="str">
        <f t="shared" si="1"/>
        <v>4001 - ITH</v>
      </c>
      <c r="D7" t="str">
        <f>INDEX('[1]Project Mapping'!$A:$A,MATCH($F7,'[1]Project Mapping'!$F:$F,0),0)</f>
        <v>Inthinc Technology Solutions Inc-Personal Systms</v>
      </c>
      <c r="E7" t="str">
        <f>INDEX('[1]Project Mapping'!$B:$B,MATCH($F7,'[1]Project Mapping'!$F:$F,0),0)</f>
        <v>ITH001</v>
      </c>
      <c r="F7">
        <f>ROW()-MATCH($F$1,$F:$F,0)</f>
        <v>6</v>
      </c>
      <c r="G7" t="str">
        <f>CONCATENATE($F7," - ",INDEX('[1]Project Mapping'!$C:$C,MATCH($F7,'[1]Project Mapping'!$F:$F,0),0))</f>
        <v>6 - ITH</v>
      </c>
      <c r="H7" t="str">
        <f>INDEX('[1]Project Mapping'!$D:$D,MATCH($F7,'[1]Project Mapping'!$F:$F,0),0)</f>
        <v>BU1</v>
      </c>
      <c r="I7" t="str">
        <f>INDEX('[1]Project Mapping'!$E:$E,MATCH($F7,'[1]Project Mapping'!$F:$F,0),0)</f>
        <v>CTG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t="s">
        <v>9</v>
      </c>
      <c r="B8" t="s">
        <v>10</v>
      </c>
      <c r="C8" t="str">
        <f t="shared" si="1"/>
        <v>4001 - JTM</v>
      </c>
      <c r="D8" t="str">
        <f>INDEX('[1]Project Mapping'!$A:$A,MATCH($F8,'[1]Project Mapping'!$F:$F,0),0)</f>
        <v>Jingwei Textile-Test &amp; Measure</v>
      </c>
      <c r="E8" t="str">
        <f>INDEX('[1]Project Mapping'!$B:$B,MATCH($F8,'[1]Project Mapping'!$F:$F,0),0)</f>
        <v>JTM001</v>
      </c>
      <c r="F8">
        <f>ROW()-MATCH($F$1,$F:$F,0)</f>
        <v>7</v>
      </c>
      <c r="G8" t="str">
        <f>CONCATENATE($F8," - ",INDEX('[1]Project Mapping'!$C:$C,MATCH($F8,'[1]Project Mapping'!$F:$F,0),0))</f>
        <v>7 - JTM</v>
      </c>
      <c r="H8" t="str">
        <f>INDEX('[1]Project Mapping'!$D:$D,MATCH($F8,'[1]Project Mapping'!$F:$F,0),0)</f>
        <v>BU1</v>
      </c>
      <c r="I8" t="str">
        <f>INDEX('[1]Project Mapping'!$E:$E,MATCH($F8,'[1]Project Mapping'!$F:$F,0),0)</f>
        <v>IEI</v>
      </c>
      <c r="J8" s="5">
        <f t="shared" ref="J8:V8" si="2">26.5%</f>
        <v>0.26500000000000001</v>
      </c>
      <c r="K8" s="5">
        <f t="shared" si="2"/>
        <v>0.26500000000000001</v>
      </c>
      <c r="L8" s="5">
        <f t="shared" si="2"/>
        <v>0.26500000000000001</v>
      </c>
      <c r="M8" s="5">
        <f t="shared" si="2"/>
        <v>0.26500000000000001</v>
      </c>
      <c r="N8" s="5">
        <f t="shared" si="2"/>
        <v>0.26500000000000001</v>
      </c>
      <c r="O8" s="5">
        <f t="shared" si="2"/>
        <v>0.26500000000000001</v>
      </c>
      <c r="P8" s="5">
        <f t="shared" si="2"/>
        <v>0.26500000000000001</v>
      </c>
      <c r="Q8" s="5">
        <f t="shared" si="2"/>
        <v>0.26500000000000001</v>
      </c>
      <c r="R8" s="5">
        <f t="shared" si="2"/>
        <v>0.26500000000000001</v>
      </c>
      <c r="S8" s="5">
        <f t="shared" si="2"/>
        <v>0.26500000000000001</v>
      </c>
      <c r="T8" s="5">
        <f t="shared" si="2"/>
        <v>0.26500000000000001</v>
      </c>
      <c r="U8" s="5">
        <f t="shared" si="2"/>
        <v>0.26500000000000001</v>
      </c>
      <c r="V8" s="5">
        <f t="shared" si="2"/>
        <v>0.26500000000000001</v>
      </c>
      <c r="W8" s="5">
        <v>0</v>
      </c>
      <c r="X8" s="5">
        <v>0</v>
      </c>
      <c r="Y8" s="5">
        <v>0</v>
      </c>
    </row>
    <row r="9" spans="1:25" x14ac:dyDescent="0.25">
      <c r="A9" t="s">
        <v>9</v>
      </c>
      <c r="B9" t="s">
        <v>10</v>
      </c>
      <c r="C9" t="str">
        <f t="shared" si="1"/>
        <v>4001 - KOD</v>
      </c>
      <c r="D9" t="str">
        <f>INDEX('[1]Project Mapping'!$A:$A,MATCH($F9,'[1]Project Mapping'!$F:$F,0),0)</f>
        <v>Kodak Alaris-Printing</v>
      </c>
      <c r="E9" t="str">
        <f>INDEX('[1]Project Mapping'!$B:$B,MATCH($F9,'[1]Project Mapping'!$F:$F,0),0)</f>
        <v>KOD001</v>
      </c>
      <c r="F9">
        <f>ROW()-MATCH($F$1,$F:$F,0)</f>
        <v>8</v>
      </c>
      <c r="G9" t="str">
        <f>CONCATENATE($F9," - ",INDEX('[1]Project Mapping'!$C:$C,MATCH($F9,'[1]Project Mapping'!$F:$F,0),0))</f>
        <v>8 - KOD</v>
      </c>
      <c r="H9" t="str">
        <f>INDEX('[1]Project Mapping'!$D:$D,MATCH($F9,'[1]Project Mapping'!$F:$F,0),0)</f>
        <v>BU1</v>
      </c>
      <c r="I9" t="str">
        <f>INDEX('[1]Project Mapping'!$E:$E,MATCH($F9,'[1]Project Mapping'!$F:$F,0),0)</f>
        <v>IEI</v>
      </c>
      <c r="J9" s="5">
        <v>0.25</v>
      </c>
      <c r="K9" s="5">
        <v>0.25</v>
      </c>
      <c r="L9" s="5">
        <v>0.25</v>
      </c>
      <c r="M9" s="5">
        <v>0.25</v>
      </c>
      <c r="N9" s="5">
        <v>0.25</v>
      </c>
      <c r="O9" s="5">
        <v>0.25</v>
      </c>
      <c r="P9" s="5">
        <v>0.25</v>
      </c>
      <c r="Q9" s="5">
        <v>0.25</v>
      </c>
      <c r="R9" s="5">
        <v>0.25</v>
      </c>
      <c r="S9" s="5">
        <v>0.25</v>
      </c>
      <c r="T9" s="5">
        <v>0.25</v>
      </c>
      <c r="U9" s="5">
        <v>0.25</v>
      </c>
      <c r="V9" s="5">
        <v>0.25</v>
      </c>
      <c r="W9" s="5">
        <v>0</v>
      </c>
      <c r="X9" s="5">
        <v>0</v>
      </c>
      <c r="Y9" s="5">
        <v>0</v>
      </c>
    </row>
    <row r="10" spans="1:25" x14ac:dyDescent="0.25">
      <c r="A10" t="s">
        <v>9</v>
      </c>
      <c r="B10" t="s">
        <v>10</v>
      </c>
      <c r="C10" t="str">
        <f t="shared" si="1"/>
        <v>4001 - NPI</v>
      </c>
      <c r="D10" t="str">
        <f>INDEX('[1]Project Mapping'!$A:$A,MATCH($F10,'[1]Project Mapping'!$F:$F,0),0)</f>
        <v>NPI Customers-Enterprse Rtrs</v>
      </c>
      <c r="E10" t="str">
        <f>INDEX('[1]Project Mapping'!$B:$B,MATCH($F10,'[1]Project Mapping'!$F:$F,0),0)</f>
        <v>NPI001</v>
      </c>
      <c r="F10">
        <f>ROW()-MATCH($F$1,$F:$F,0)</f>
        <v>9</v>
      </c>
      <c r="G10" t="str">
        <f>CONCATENATE($F10," - ",INDEX('[1]Project Mapping'!$C:$C,MATCH($F10,'[1]Project Mapping'!$F:$F,0),0))</f>
        <v>9 - NPI</v>
      </c>
      <c r="H10" t="str">
        <f>INDEX('[1]Project Mapping'!$D:$D,MATCH($F10,'[1]Project Mapping'!$F:$F,0),0)</f>
        <v>BU1</v>
      </c>
      <c r="I10" t="str">
        <f>INDEX('[1]Project Mapping'!$E:$E,MATCH($F10,'[1]Project Mapping'!$F:$F,0),0)</f>
        <v>CEC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t="s">
        <v>9</v>
      </c>
      <c r="B11" t="s">
        <v>10</v>
      </c>
      <c r="C11" t="str">
        <f t="shared" si="1"/>
        <v>4001 - OCX</v>
      </c>
      <c r="D11" t="str">
        <f>INDEX('[1]Project Mapping'!$A:$A,MATCH($F11,'[1]Project Mapping'!$F:$F,0),0)</f>
        <v>Carestream Health Inc.-Diag Imaging</v>
      </c>
      <c r="E11" t="str">
        <f>INDEX('[1]Project Mapping'!$B:$B,MATCH($F11,'[1]Project Mapping'!$F:$F,0),0)</f>
        <v>OCX001</v>
      </c>
      <c r="F11">
        <f>ROW()-MATCH($F$1,$F:$F,0)</f>
        <v>10</v>
      </c>
      <c r="G11" t="str">
        <f>CONCATENATE($F11," - ",INDEX('[1]Project Mapping'!$C:$C,MATCH($F11,'[1]Project Mapping'!$F:$F,0),0))</f>
        <v>10 - OCX</v>
      </c>
      <c r="H11" t="str">
        <f>INDEX('[1]Project Mapping'!$D:$D,MATCH($F11,'[1]Project Mapping'!$F:$F,0),0)</f>
        <v>BU1</v>
      </c>
      <c r="I11" t="str">
        <f>INDEX('[1]Project Mapping'!$E:$E,MATCH($F11,'[1]Project Mapping'!$F:$F,0),0)</f>
        <v>HRS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t="s">
        <v>9</v>
      </c>
      <c r="B12" t="s">
        <v>10</v>
      </c>
      <c r="C12" t="str">
        <f t="shared" si="1"/>
        <v>4001 - RBH</v>
      </c>
      <c r="D12" t="str">
        <f>INDEX('[1]Project Mapping'!$A:$A,MATCH($F12,'[1]Project Mapping'!$F:$F,0),0)</f>
        <v>Robert Bosch-Robots</v>
      </c>
      <c r="E12" t="str">
        <f>INDEX('[1]Project Mapping'!$B:$B,MATCH($F12,'[1]Project Mapping'!$F:$F,0),0)</f>
        <v>RBH001</v>
      </c>
      <c r="F12">
        <f>ROW()-MATCH($F$1,$F:$F,0)</f>
        <v>11</v>
      </c>
      <c r="G12" t="str">
        <f>CONCATENATE($F12," - ",INDEX('[1]Project Mapping'!$C:$C,MATCH($F12,'[1]Project Mapping'!$F:$F,0),0))</f>
        <v>11 - RBH</v>
      </c>
      <c r="H12" t="str">
        <f>INDEX('[1]Project Mapping'!$D:$D,MATCH($F12,'[1]Project Mapping'!$F:$F,0),0)</f>
        <v>BU1</v>
      </c>
      <c r="I12" t="str">
        <f>INDEX('[1]Project Mapping'!$E:$E,MATCH($F12,'[1]Project Mapping'!$F:$F,0),0)</f>
        <v>CTG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t="s">
        <v>9</v>
      </c>
      <c r="B13" t="s">
        <v>10</v>
      </c>
      <c r="C13" t="str">
        <f t="shared" si="1"/>
        <v>4001 - SIK</v>
      </c>
      <c r="D13" t="str">
        <f>INDEX('[1]Project Mapping'!$A:$A,MATCH($F13,'[1]Project Mapping'!$F:$F,0),0)</f>
        <v>Siklu Communication Ltd-Wireless Equip</v>
      </c>
      <c r="E13" t="str">
        <f>INDEX('[1]Project Mapping'!$B:$B,MATCH($F13,'[1]Project Mapping'!$F:$F,0),0)</f>
        <v>SIK001</v>
      </c>
      <c r="F13">
        <f>ROW()-MATCH($F$1,$F:$F,0)</f>
        <v>12</v>
      </c>
      <c r="G13" t="str">
        <f>CONCATENATE($F13," - ",INDEX('[1]Project Mapping'!$C:$C,MATCH($F13,'[1]Project Mapping'!$F:$F,0),0))</f>
        <v>12 - SIK</v>
      </c>
      <c r="H13" t="str">
        <f>INDEX('[1]Project Mapping'!$D:$D,MATCH($F13,'[1]Project Mapping'!$F:$F,0),0)</f>
        <v>BU1</v>
      </c>
      <c r="I13" t="str">
        <f>INDEX('[1]Project Mapping'!$E:$E,MATCH($F13,'[1]Project Mapping'!$F:$F,0),0)</f>
        <v>CEC</v>
      </c>
      <c r="J13" s="5">
        <v>0.23</v>
      </c>
      <c r="K13" s="5">
        <v>0.23</v>
      </c>
      <c r="L13" s="5">
        <v>0.23</v>
      </c>
      <c r="M13" s="5">
        <v>0.23</v>
      </c>
      <c r="N13" s="5">
        <v>0.23</v>
      </c>
      <c r="O13" s="5">
        <v>0.23</v>
      </c>
      <c r="P13" s="5">
        <v>0.23</v>
      </c>
      <c r="Q13" s="5">
        <v>0.23</v>
      </c>
      <c r="R13" s="5">
        <v>0.23</v>
      </c>
      <c r="S13" s="5">
        <v>0.23</v>
      </c>
      <c r="T13" s="5">
        <v>0.23</v>
      </c>
      <c r="U13" s="5">
        <v>0.23</v>
      </c>
      <c r="V13" s="5">
        <v>0.23</v>
      </c>
      <c r="W13" s="5">
        <v>0</v>
      </c>
      <c r="X13" s="5">
        <v>0</v>
      </c>
      <c r="Y13" s="5">
        <v>0</v>
      </c>
    </row>
    <row r="14" spans="1:25" x14ac:dyDescent="0.25">
      <c r="A14" t="s">
        <v>9</v>
      </c>
      <c r="B14" t="s">
        <v>10</v>
      </c>
      <c r="C14" t="str">
        <f t="shared" si="1"/>
        <v>4001 - SMY</v>
      </c>
      <c r="D14" t="str">
        <f>INDEX('[1]Project Mapping'!$A:$A,MATCH($F14,'[1]Project Mapping'!$F:$F,0),0)</f>
        <v>Sumitomo Electric Industries,Ltd-Others CEC</v>
      </c>
      <c r="E14" t="str">
        <f>INDEX('[1]Project Mapping'!$B:$B,MATCH($F14,'[1]Project Mapping'!$F:$F,0),0)</f>
        <v>SMY001</v>
      </c>
      <c r="F14">
        <f>ROW()-MATCH($F$1,$F:$F,0)</f>
        <v>13</v>
      </c>
      <c r="G14" t="str">
        <f>CONCATENATE($F14," - ",INDEX('[1]Project Mapping'!$C:$C,MATCH($F14,'[1]Project Mapping'!$F:$F,0),0))</f>
        <v>13 - SMY</v>
      </c>
      <c r="H14" t="str">
        <f>INDEX('[1]Project Mapping'!$D:$D,MATCH($F14,'[1]Project Mapping'!$F:$F,0),0)</f>
        <v>BU1</v>
      </c>
      <c r="I14" t="str">
        <f>INDEX('[1]Project Mapping'!$E:$E,MATCH($F14,'[1]Project Mapping'!$F:$F,0),0)</f>
        <v>CEC</v>
      </c>
      <c r="J14" s="5">
        <v>0.158</v>
      </c>
      <c r="K14" s="5">
        <v>0.158</v>
      </c>
      <c r="L14" s="5">
        <v>0.158</v>
      </c>
      <c r="M14" s="5">
        <v>0.158</v>
      </c>
      <c r="N14" s="5">
        <v>0.158</v>
      </c>
      <c r="O14" s="5">
        <v>0.158</v>
      </c>
      <c r="P14" s="5">
        <v>0.158</v>
      </c>
      <c r="Q14" s="5">
        <v>0.158</v>
      </c>
      <c r="R14" s="5">
        <v>0.158</v>
      </c>
      <c r="S14" s="5">
        <v>0.158</v>
      </c>
      <c r="T14" s="5">
        <v>0.158</v>
      </c>
      <c r="U14" s="5">
        <v>0.158</v>
      </c>
      <c r="V14" s="5">
        <v>0.158</v>
      </c>
      <c r="W14" s="5">
        <v>0</v>
      </c>
      <c r="X14" s="5">
        <v>0</v>
      </c>
      <c r="Y14" s="5">
        <v>0</v>
      </c>
    </row>
    <row r="15" spans="1:25" x14ac:dyDescent="0.25">
      <c r="A15" t="s">
        <v>9</v>
      </c>
      <c r="B15" t="s">
        <v>10</v>
      </c>
      <c r="C15" t="str">
        <f t="shared" si="1"/>
        <v>4001 - TEK</v>
      </c>
      <c r="D15" t="str">
        <f>INDEX('[1]Project Mapping'!$A:$A,MATCH($F15,'[1]Project Mapping'!$F:$F,0),0)</f>
        <v>Tektronix-Test &amp; Measure</v>
      </c>
      <c r="E15" t="str">
        <f>INDEX('[1]Project Mapping'!$B:$B,MATCH($F15,'[1]Project Mapping'!$F:$F,0),0)</f>
        <v>TEK001</v>
      </c>
      <c r="F15">
        <f>ROW()-MATCH($F$1,$F:$F,0)</f>
        <v>14</v>
      </c>
      <c r="G15" t="str">
        <f>CONCATENATE($F15," - ",INDEX('[1]Project Mapping'!$C:$C,MATCH($F15,'[1]Project Mapping'!$F:$F,0),0))</f>
        <v>14 - TEK</v>
      </c>
      <c r="H15" t="str">
        <f>INDEX('[1]Project Mapping'!$D:$D,MATCH($F15,'[1]Project Mapping'!$F:$F,0),0)</f>
        <v>BU1</v>
      </c>
      <c r="I15" t="str">
        <f>INDEX('[1]Project Mapping'!$E:$E,MATCH($F15,'[1]Project Mapping'!$F:$F,0),0)</f>
        <v>IEI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t="s">
        <v>9</v>
      </c>
      <c r="B16" t="s">
        <v>10</v>
      </c>
      <c r="C16" t="str">
        <f t="shared" si="1"/>
        <v>4001 - TLS</v>
      </c>
      <c r="D16" t="str">
        <f>INDEX('[1]Project Mapping'!$A:$A,MATCH($F16,'[1]Project Mapping'!$F:$F,0),0)</f>
        <v>Coriant Tellabs-Optical Equip</v>
      </c>
      <c r="E16" t="str">
        <f>INDEX('[1]Project Mapping'!$B:$B,MATCH($F16,'[1]Project Mapping'!$F:$F,0),0)</f>
        <v>TLS001</v>
      </c>
      <c r="F16">
        <f>ROW()-MATCH($F$1,$F:$F,0)</f>
        <v>15</v>
      </c>
      <c r="G16" t="str">
        <f>CONCATENATE($F16," - ",INDEX('[1]Project Mapping'!$C:$C,MATCH($F16,'[1]Project Mapping'!$F:$F,0),0))</f>
        <v>15 - TLS</v>
      </c>
      <c r="H16" t="str">
        <f>INDEX('[1]Project Mapping'!$D:$D,MATCH($F16,'[1]Project Mapping'!$F:$F,0),0)</f>
        <v>BU1</v>
      </c>
      <c r="I16" t="str">
        <f>INDEX('[1]Project Mapping'!$E:$E,MATCH($F16,'[1]Project Mapping'!$F:$F,0),0)</f>
        <v>CEC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t="s">
        <v>9</v>
      </c>
      <c r="B17" t="s">
        <v>10</v>
      </c>
      <c r="C17" t="str">
        <f t="shared" si="1"/>
        <v>4001 - UIT</v>
      </c>
      <c r="D17" t="str">
        <f>INDEX('[1]Project Mapping'!$A:$A,MATCH($F17,'[1]Project Mapping'!$F:$F,0),0)</f>
        <v>United Information Tchnlgy Co Ltd-Server SNS</v>
      </c>
      <c r="E17" t="str">
        <f>INDEX('[1]Project Mapping'!$B:$B,MATCH($F17,'[1]Project Mapping'!$F:$F,0),0)</f>
        <v>UIT001</v>
      </c>
      <c r="F17">
        <f>ROW()-MATCH($F$1,$F:$F,0)</f>
        <v>16</v>
      </c>
      <c r="G17" t="str">
        <f>CONCATENATE($F17," - ",INDEX('[1]Project Mapping'!$C:$C,MATCH($F17,'[1]Project Mapping'!$F:$F,0),0))</f>
        <v>16 - UIT</v>
      </c>
      <c r="H17" t="str">
        <f>INDEX('[1]Project Mapping'!$D:$D,MATCH($F17,'[1]Project Mapping'!$F:$F,0),0)</f>
        <v>BU1</v>
      </c>
      <c r="I17" t="str">
        <f>INDEX('[1]Project Mapping'!$E:$E,MATCH($F17,'[1]Project Mapping'!$F:$F,0),0)</f>
        <v>CEC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t="s">
        <v>9</v>
      </c>
      <c r="B18" t="s">
        <v>10</v>
      </c>
      <c r="C18" t="str">
        <f t="shared" si="1"/>
        <v>4001 - OCE</v>
      </c>
      <c r="D18" t="str">
        <f>INDEX('[1]Project Mapping'!$A:$A,MATCH($F18,'[1]Project Mapping'!$F:$F,0),0)</f>
        <v>Other Customers-Enterprse Rtrs</v>
      </c>
      <c r="E18" t="str">
        <f>INDEX('[1]Project Mapping'!$B:$B,MATCH($F18,'[1]Project Mapping'!$F:$F,0),0)</f>
        <v>ZZYCEC</v>
      </c>
      <c r="F18">
        <f>ROW()-MATCH($F$1,$F:$F,0)</f>
        <v>17</v>
      </c>
      <c r="G18" t="str">
        <f>CONCATENATE($F18," - ",INDEX('[1]Project Mapping'!$C:$C,MATCH($F18,'[1]Project Mapping'!$F:$F,0),0))</f>
        <v>17 - OCE</v>
      </c>
      <c r="H18" t="str">
        <f>INDEX('[1]Project Mapping'!$D:$D,MATCH($F18,'[1]Project Mapping'!$F:$F,0),0)</f>
        <v>BU1</v>
      </c>
      <c r="I18" t="str">
        <f>INDEX('[1]Project Mapping'!$E:$E,MATCH($F18,'[1]Project Mapping'!$F:$F,0),0)</f>
        <v>CEC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t="s">
        <v>9</v>
      </c>
      <c r="B19" t="s">
        <v>10</v>
      </c>
      <c r="C19" t="str">
        <f t="shared" si="1"/>
        <v>4001 - CFN</v>
      </c>
      <c r="D19" t="str">
        <f>INDEX('[1]Project Mapping'!$A:$A,MATCH($F19,'[1]Project Mapping'!$F:$F,0),0)</f>
        <v>Becton Dickinson-Drug Delivery</v>
      </c>
      <c r="E19" t="str">
        <f>INDEX('[1]Project Mapping'!$B:$B,MATCH($F19,'[1]Project Mapping'!$F:$F,0),0)</f>
        <v>CFN003</v>
      </c>
      <c r="F19">
        <f>ROW()-MATCH($F$1,$F:$F,0)</f>
        <v>18</v>
      </c>
      <c r="G19" t="str">
        <f>CONCATENATE($F19," - ",INDEX('[1]Project Mapping'!$C:$C,MATCH($F19,'[1]Project Mapping'!$F:$F,0),0))</f>
        <v>18 - CFN</v>
      </c>
      <c r="H19" t="str">
        <f>INDEX('[1]Project Mapping'!$D:$D,MATCH($F19,'[1]Project Mapping'!$F:$F,0),0)</f>
        <v>BU3</v>
      </c>
      <c r="I19" t="str">
        <f>INDEX('[1]Project Mapping'!$E:$E,MATCH($F19,'[1]Project Mapping'!$F:$F,0),0)</f>
        <v>HRS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25">
      <c r="A20" t="s">
        <v>9</v>
      </c>
      <c r="B20" t="s">
        <v>10</v>
      </c>
      <c r="C20" t="str">
        <f t="shared" si="1"/>
        <v>4001 - GEH</v>
      </c>
      <c r="D20" t="str">
        <f>INDEX('[1]Project Mapping'!$A:$A,MATCH($F20,'[1]Project Mapping'!$F:$F,0),0)</f>
        <v>General Electric-Diag Imaging</v>
      </c>
      <c r="E20" t="str">
        <f>INDEX('[1]Project Mapping'!$B:$B,MATCH($F20,'[1]Project Mapping'!$F:$F,0),0)</f>
        <v>GEC103</v>
      </c>
      <c r="F20">
        <f>ROW()-MATCH($F$1,$F:$F,0)</f>
        <v>19</v>
      </c>
      <c r="G20" t="str">
        <f>CONCATENATE($F20," - ",INDEX('[1]Project Mapping'!$C:$C,MATCH($F20,'[1]Project Mapping'!$F:$F,0),0))</f>
        <v>19 - GEH</v>
      </c>
      <c r="H20" t="str">
        <f>INDEX('[1]Project Mapping'!$D:$D,MATCH($F20,'[1]Project Mapping'!$F:$F,0),0)</f>
        <v>BU3</v>
      </c>
      <c r="I20" t="str">
        <f>INDEX('[1]Project Mapping'!$E:$E,MATCH($F20,'[1]Project Mapping'!$F:$F,0),0)</f>
        <v>HRS</v>
      </c>
      <c r="J20" s="5">
        <v>0.23000000000000004</v>
      </c>
      <c r="K20" s="5">
        <v>0.246</v>
      </c>
      <c r="L20" s="5">
        <v>0.246</v>
      </c>
      <c r="M20" s="5">
        <v>0.246</v>
      </c>
      <c r="N20" s="5">
        <v>0.246</v>
      </c>
      <c r="O20" s="5">
        <v>0.246</v>
      </c>
      <c r="P20" s="5">
        <v>0.246</v>
      </c>
      <c r="Q20" s="5">
        <v>0.246</v>
      </c>
      <c r="R20" s="5">
        <v>0.246</v>
      </c>
      <c r="S20" s="5">
        <v>0.246</v>
      </c>
      <c r="T20" s="5">
        <v>0.246</v>
      </c>
      <c r="U20" s="5">
        <v>0.246</v>
      </c>
      <c r="V20" s="5">
        <v>0.246</v>
      </c>
      <c r="W20" s="5">
        <v>0</v>
      </c>
      <c r="X20" s="5">
        <v>0</v>
      </c>
      <c r="Y20" s="5">
        <v>0</v>
      </c>
    </row>
    <row r="21" spans="1:25" x14ac:dyDescent="0.25">
      <c r="A21" t="s">
        <v>9</v>
      </c>
      <c r="B21" t="s">
        <v>10</v>
      </c>
      <c r="C21" t="str">
        <f t="shared" si="1"/>
        <v>4001 - GEV</v>
      </c>
      <c r="D21" t="str">
        <f>INDEX('[1]Project Mapping'!$A:$A,MATCH($F21,'[1]Project Mapping'!$F:$F,0),0)</f>
        <v>Ge Avic Civil Avionics Syst CoLtd-Aero &amp; Defns</v>
      </c>
      <c r="E21" t="str">
        <f>INDEX('[1]Project Mapping'!$B:$B,MATCH($F21,'[1]Project Mapping'!$F:$F,0),0)</f>
        <v>GEV003</v>
      </c>
      <c r="F21">
        <f>ROW()-MATCH($F$1,$F:$F,0)</f>
        <v>20</v>
      </c>
      <c r="G21" t="str">
        <f>CONCATENATE($F21," - ",INDEX('[1]Project Mapping'!$C:$C,MATCH($F21,'[1]Project Mapping'!$F:$F,0),0))</f>
        <v>20 - GEV</v>
      </c>
      <c r="H21" t="str">
        <f>INDEX('[1]Project Mapping'!$D:$D,MATCH($F21,'[1]Project Mapping'!$F:$F,0),0)</f>
        <v>BU3</v>
      </c>
      <c r="I21" t="str">
        <f>INDEX('[1]Project Mapping'!$E:$E,MATCH($F21,'[1]Project Mapping'!$F:$F,0),0)</f>
        <v>IEI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  <row r="22" spans="1:25" x14ac:dyDescent="0.25">
      <c r="A22" t="s">
        <v>9</v>
      </c>
      <c r="B22" t="s">
        <v>10</v>
      </c>
      <c r="C22" t="str">
        <f t="shared" si="1"/>
        <v>4001 - HRI</v>
      </c>
      <c r="D22" t="str">
        <f>INDEX('[1]Project Mapping'!$A:$A,MATCH($F22,'[1]Project Mapping'!$F:$F,0),0)</f>
        <v>Hill-Rom-Patient Mob</v>
      </c>
      <c r="E22" t="str">
        <f>INDEX('[1]Project Mapping'!$B:$B,MATCH($F22,'[1]Project Mapping'!$F:$F,0),0)</f>
        <v>HRI003</v>
      </c>
      <c r="F22">
        <f>ROW()-MATCH($F$1,$F:$F,0)</f>
        <v>21</v>
      </c>
      <c r="G22" t="str">
        <f>CONCATENATE($F22," - ",INDEX('[1]Project Mapping'!$C:$C,MATCH($F22,'[1]Project Mapping'!$F:$F,0),0))</f>
        <v>21 - HRI</v>
      </c>
      <c r="H22" t="str">
        <f>INDEX('[1]Project Mapping'!$D:$D,MATCH($F22,'[1]Project Mapping'!$F:$F,0),0)</f>
        <v>BU3</v>
      </c>
      <c r="I22" t="str">
        <f>INDEX('[1]Project Mapping'!$E:$E,MATCH($F22,'[1]Project Mapping'!$F:$F,0),0)</f>
        <v>HRS</v>
      </c>
      <c r="J22" s="5">
        <v>0.27</v>
      </c>
      <c r="K22" s="5">
        <v>0.27</v>
      </c>
      <c r="L22" s="5">
        <v>0.27</v>
      </c>
      <c r="M22" s="5">
        <v>0.27</v>
      </c>
      <c r="N22" s="5">
        <v>0.27</v>
      </c>
      <c r="O22" s="5">
        <v>0.27</v>
      </c>
      <c r="P22" s="5">
        <v>0.27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</row>
    <row r="23" spans="1:25" x14ac:dyDescent="0.25">
      <c r="A23" t="s">
        <v>9</v>
      </c>
      <c r="B23" t="s">
        <v>10</v>
      </c>
      <c r="C23" t="str">
        <f t="shared" si="1"/>
        <v>4001 - PBE</v>
      </c>
      <c r="D23" t="str">
        <f>INDEX('[1]Project Mapping'!$A:$A,MATCH($F23,'[1]Project Mapping'!$F:$F,0),0)</f>
        <v>Philips-Patient Monit</v>
      </c>
      <c r="E23" t="str">
        <f>INDEX('[1]Project Mapping'!$B:$B,MATCH($F23,'[1]Project Mapping'!$F:$F,0),0)</f>
        <v>PBE003</v>
      </c>
      <c r="F23">
        <f>ROW()-MATCH($F$1,$F:$F,0)</f>
        <v>22</v>
      </c>
      <c r="G23" t="str">
        <f>CONCATENATE($F23," - ",INDEX('[1]Project Mapping'!$C:$C,MATCH($F23,'[1]Project Mapping'!$F:$F,0),0))</f>
        <v>22 - PBE</v>
      </c>
      <c r="H23" t="str">
        <f>INDEX('[1]Project Mapping'!$D:$D,MATCH($F23,'[1]Project Mapping'!$F:$F,0),0)</f>
        <v>BU3</v>
      </c>
      <c r="I23" t="str">
        <f>INDEX('[1]Project Mapping'!$E:$E,MATCH($F23,'[1]Project Mapping'!$F:$F,0),0)</f>
        <v>HRS</v>
      </c>
      <c r="J23" s="5">
        <v>0.19</v>
      </c>
      <c r="K23" s="5">
        <v>0.23</v>
      </c>
      <c r="L23" s="5">
        <v>0.23</v>
      </c>
      <c r="M23" s="5">
        <v>0.23</v>
      </c>
      <c r="N23" s="5">
        <v>0.23</v>
      </c>
      <c r="O23" s="5">
        <v>0.23</v>
      </c>
      <c r="P23" s="5">
        <v>0.23</v>
      </c>
      <c r="Q23" s="5">
        <v>0.23</v>
      </c>
      <c r="R23" s="5">
        <v>0.23</v>
      </c>
      <c r="S23" s="5">
        <v>0.23</v>
      </c>
      <c r="T23" s="5">
        <v>0.23</v>
      </c>
      <c r="U23" s="5">
        <v>0.23</v>
      </c>
      <c r="V23" s="5">
        <v>0.23</v>
      </c>
      <c r="W23" s="5">
        <v>0</v>
      </c>
      <c r="X23" s="5">
        <v>0</v>
      </c>
      <c r="Y23" s="5">
        <v>0</v>
      </c>
    </row>
    <row r="24" spans="1:25" x14ac:dyDescent="0.25">
      <c r="A24" t="s">
        <v>9</v>
      </c>
      <c r="B24" t="s">
        <v>10</v>
      </c>
      <c r="C24" t="str">
        <f t="shared" si="1"/>
        <v>4001 - THR</v>
      </c>
      <c r="D24" t="str">
        <f>INDEX('[1]Project Mapping'!$A:$A,MATCH($F24,'[1]Project Mapping'!$F:$F,0),0)</f>
        <v>Abbott Laboratories-In-Vitro Diag</v>
      </c>
      <c r="E24" t="str">
        <f>INDEX('[1]Project Mapping'!$B:$B,MATCH($F24,'[1]Project Mapping'!$F:$F,0),0)</f>
        <v>THR003</v>
      </c>
      <c r="F24">
        <f>ROW()-MATCH($F$1,$F:$F,0)</f>
        <v>23</v>
      </c>
      <c r="G24" t="str">
        <f>CONCATENATE($F24," - ",INDEX('[1]Project Mapping'!$C:$C,MATCH($F24,'[1]Project Mapping'!$F:$F,0),0))</f>
        <v>23 - THR</v>
      </c>
      <c r="H24" t="str">
        <f>INDEX('[1]Project Mapping'!$D:$D,MATCH($F24,'[1]Project Mapping'!$F:$F,0),0)</f>
        <v>BU3</v>
      </c>
      <c r="I24" t="str">
        <f>INDEX('[1]Project Mapping'!$E:$E,MATCH($F24,'[1]Project Mapping'!$F:$F,0),0)</f>
        <v>HRS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</row>
    <row r="25" spans="1:25" x14ac:dyDescent="0.25">
      <c r="A25" t="s">
        <v>9</v>
      </c>
      <c r="B25" t="s">
        <v>10</v>
      </c>
      <c r="C25" t="str">
        <f t="shared" si="1"/>
        <v>4001 - OHR</v>
      </c>
      <c r="D25" t="str">
        <f>INDEX('[1]Project Mapping'!$A:$A,MATCH($F25,'[1]Project Mapping'!$F:$F,0),0)</f>
        <v>Other Customers-Other Medical</v>
      </c>
      <c r="E25" t="str">
        <f>INDEX('[1]Project Mapping'!$B:$B,MATCH($F25,'[1]Project Mapping'!$F:$F,0),0)</f>
        <v>ZZYHRS</v>
      </c>
      <c r="F25">
        <f>ROW()-MATCH($F$1,$F:$F,0)</f>
        <v>24</v>
      </c>
      <c r="G25" t="str">
        <f>CONCATENATE($F25," - ",INDEX('[1]Project Mapping'!$C:$C,MATCH($F25,'[1]Project Mapping'!$F:$F,0),0))</f>
        <v>24 - OHR</v>
      </c>
      <c r="H25" t="str">
        <f>INDEX('[1]Project Mapping'!$D:$D,MATCH($F25,'[1]Project Mapping'!$F:$F,0),0)</f>
        <v>BU3</v>
      </c>
      <c r="I25" t="str">
        <f>INDEX('[1]Project Mapping'!$E:$E,MATCH($F25,'[1]Project Mapping'!$F:$F,0),0)</f>
        <v>HRS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</row>
    <row r="26" spans="1:25" x14ac:dyDescent="0.25">
      <c r="A26" t="s">
        <v>9</v>
      </c>
      <c r="B26" t="s">
        <v>10</v>
      </c>
      <c r="C26" t="str">
        <f t="shared" si="1"/>
        <v>4001 - AMZ</v>
      </c>
      <c r="D26" t="str">
        <f>INDEX('[1]Project Mapping'!$A:$A,MATCH($F26,'[1]Project Mapping'!$F:$F,0),0)</f>
        <v>Amazon Corporate Llc-Appliance Cloud</v>
      </c>
      <c r="E26" t="str">
        <f>INDEX('[1]Project Mapping'!$B:$B,MATCH($F26,'[1]Project Mapping'!$F:$F,0),0)</f>
        <v>AMZ006</v>
      </c>
      <c r="F26">
        <f>ROW()-MATCH($F$1,$F:$F,0)</f>
        <v>25</v>
      </c>
      <c r="G26" t="str">
        <f>CONCATENATE($F26," - ",INDEX('[1]Project Mapping'!$C:$C,MATCH($F26,'[1]Project Mapping'!$F:$F,0),0))</f>
        <v>25 - AMZ</v>
      </c>
      <c r="H26" t="str">
        <f>INDEX('[1]Project Mapping'!$D:$D,MATCH($F26,'[1]Project Mapping'!$F:$F,0),0)</f>
        <v>BU6</v>
      </c>
      <c r="I26" t="str">
        <f>INDEX('[1]Project Mapping'!$E:$E,MATCH($F26,'[1]Project Mapping'!$F:$F,0),0)</f>
        <v>CEC</v>
      </c>
      <c r="J26" s="5">
        <v>0.17</v>
      </c>
      <c r="K26" s="5">
        <v>0.17</v>
      </c>
      <c r="L26" s="5">
        <v>0.17</v>
      </c>
      <c r="M26" s="5">
        <v>0.17</v>
      </c>
      <c r="N26" s="5">
        <v>0.17</v>
      </c>
      <c r="O26" s="5">
        <v>0.17</v>
      </c>
      <c r="P26" s="5">
        <v>0.17</v>
      </c>
      <c r="Q26" s="5">
        <v>0.17</v>
      </c>
      <c r="R26" s="5">
        <v>0.17</v>
      </c>
      <c r="S26" s="5">
        <v>0.17</v>
      </c>
      <c r="T26" s="5">
        <v>0.17</v>
      </c>
      <c r="U26" s="5">
        <v>0.17</v>
      </c>
      <c r="V26" s="5">
        <v>0.17</v>
      </c>
      <c r="W26" s="5">
        <v>0</v>
      </c>
      <c r="X26" s="5">
        <v>0</v>
      </c>
      <c r="Y26" s="5">
        <v>0</v>
      </c>
    </row>
    <row r="27" spans="1:25" x14ac:dyDescent="0.25">
      <c r="A27" t="s">
        <v>9</v>
      </c>
      <c r="B27" t="s">
        <v>10</v>
      </c>
      <c r="C27" t="str">
        <f t="shared" si="1"/>
        <v>4001 - CLX</v>
      </c>
      <c r="D27" t="str">
        <f>INDEX('[1]Project Mapping'!$A:$A,MATCH($F27,'[1]Project Mapping'!$F:$F,0),0)</f>
        <v>Calix Inc-Enterprse Swtch</v>
      </c>
      <c r="E27" t="str">
        <f>INDEX('[1]Project Mapping'!$B:$B,MATCH($F27,'[1]Project Mapping'!$F:$F,0),0)</f>
        <v>CLX006</v>
      </c>
      <c r="F27">
        <f>ROW()-MATCH($F$1,$F:$F,0)</f>
        <v>26</v>
      </c>
      <c r="G27" t="str">
        <f>CONCATENATE($F27," - ",INDEX('[1]Project Mapping'!$C:$C,MATCH($F27,'[1]Project Mapping'!$F:$F,0),0))</f>
        <v>26 - CLX</v>
      </c>
      <c r="H27" t="str">
        <f>INDEX('[1]Project Mapping'!$D:$D,MATCH($F27,'[1]Project Mapping'!$F:$F,0),0)</f>
        <v>BU6</v>
      </c>
      <c r="I27" t="str">
        <f>INDEX('[1]Project Mapping'!$E:$E,MATCH($F27,'[1]Project Mapping'!$F:$F,0),0)</f>
        <v>CEC</v>
      </c>
      <c r="J27" s="5">
        <v>0.105</v>
      </c>
      <c r="K27" s="5">
        <v>0.105</v>
      </c>
      <c r="L27" s="5">
        <v>0.105</v>
      </c>
      <c r="M27" s="5">
        <v>0.105</v>
      </c>
      <c r="N27" s="5">
        <v>0.105</v>
      </c>
      <c r="O27" s="5">
        <v>0.105</v>
      </c>
      <c r="P27" s="5">
        <v>0.105</v>
      </c>
      <c r="Q27" s="5">
        <v>0.15500000000000003</v>
      </c>
      <c r="R27" s="5">
        <v>0.15500000000000003</v>
      </c>
      <c r="S27" s="5">
        <v>0.15500000000000003</v>
      </c>
      <c r="T27" s="5">
        <v>0.17799999999999991</v>
      </c>
      <c r="U27" s="5">
        <v>0.17799999999999991</v>
      </c>
      <c r="V27" s="5">
        <v>0.17799999999999991</v>
      </c>
      <c r="W27" s="5">
        <v>0</v>
      </c>
      <c r="X27" s="5">
        <v>0</v>
      </c>
      <c r="Y27" s="5">
        <v>0</v>
      </c>
    </row>
    <row r="28" spans="1:25" x14ac:dyDescent="0.25">
      <c r="A28" t="s">
        <v>9</v>
      </c>
      <c r="B28" t="s">
        <v>10</v>
      </c>
      <c r="C28" t="str">
        <f t="shared" si="1"/>
        <v>4001 - CNL</v>
      </c>
      <c r="D28" t="str">
        <f>INDEX('[1]Project Mapping'!$A:$A,MATCH($F28,'[1]Project Mapping'!$F:$F,0),0)</f>
        <v>Cambium Networks-Wireless Equip</v>
      </c>
      <c r="E28" t="str">
        <f>INDEX('[1]Project Mapping'!$B:$B,MATCH($F28,'[1]Project Mapping'!$F:$F,0),0)</f>
        <v>CNL006</v>
      </c>
      <c r="F28">
        <f>ROW()-MATCH($F$1,$F:$F,0)</f>
        <v>27</v>
      </c>
      <c r="G28" t="str">
        <f>CONCATENATE($F28," - ",INDEX('[1]Project Mapping'!$C:$C,MATCH($F28,'[1]Project Mapping'!$F:$F,0),0))</f>
        <v>27 - CNL</v>
      </c>
      <c r="H28" t="str">
        <f>INDEX('[1]Project Mapping'!$D:$D,MATCH($F28,'[1]Project Mapping'!$F:$F,0),0)</f>
        <v>BU6</v>
      </c>
      <c r="I28" t="str">
        <f>INDEX('[1]Project Mapping'!$E:$E,MATCH($F28,'[1]Project Mapping'!$F:$F,0),0)</f>
        <v>CEC</v>
      </c>
      <c r="J28" s="5">
        <v>0.18</v>
      </c>
      <c r="K28" s="5">
        <v>0.18</v>
      </c>
      <c r="L28" s="5">
        <v>0.18</v>
      </c>
      <c r="M28" s="5">
        <v>0.18</v>
      </c>
      <c r="N28" s="5">
        <v>0.18</v>
      </c>
      <c r="O28" s="5">
        <v>0.18</v>
      </c>
      <c r="P28" s="5">
        <v>0.18</v>
      </c>
      <c r="Q28" s="5">
        <v>0.18</v>
      </c>
      <c r="R28" s="5">
        <v>0.18</v>
      </c>
      <c r="S28" s="5">
        <v>0.18</v>
      </c>
      <c r="T28" s="5">
        <v>0.18</v>
      </c>
      <c r="U28" s="5">
        <v>0.18</v>
      </c>
      <c r="V28" s="5">
        <v>0.18</v>
      </c>
      <c r="W28" s="5">
        <v>0</v>
      </c>
      <c r="X28" s="5">
        <v>0</v>
      </c>
      <c r="Y28" s="5">
        <v>0</v>
      </c>
    </row>
    <row r="29" spans="1:25" x14ac:dyDescent="0.25">
      <c r="A29" t="s">
        <v>9</v>
      </c>
      <c r="B29" t="s">
        <v>10</v>
      </c>
      <c r="C29" t="str">
        <f t="shared" si="1"/>
        <v>4001 - ERB</v>
      </c>
      <c r="D29" t="str">
        <f>INDEX('[1]Project Mapping'!$A:$A,MATCH($F29,'[1]Project Mapping'!$F:$F,0),0)</f>
        <v>Ericsson-Wireless Equip</v>
      </c>
      <c r="E29" t="str">
        <f>INDEX('[1]Project Mapping'!$B:$B,MATCH($F29,'[1]Project Mapping'!$F:$F,0),0)</f>
        <v>ERB006</v>
      </c>
      <c r="F29">
        <f>ROW()-MATCH($F$1,$F:$F,0)</f>
        <v>28</v>
      </c>
      <c r="G29" t="str">
        <f>CONCATENATE($F29," - ",INDEX('[1]Project Mapping'!$C:$C,MATCH($F29,'[1]Project Mapping'!$F:$F,0),0))</f>
        <v>28 - ERB</v>
      </c>
      <c r="H29" t="str">
        <f>INDEX('[1]Project Mapping'!$D:$D,MATCH($F29,'[1]Project Mapping'!$F:$F,0),0)</f>
        <v>BU6</v>
      </c>
      <c r="I29" t="str">
        <f>INDEX('[1]Project Mapping'!$E:$E,MATCH($F29,'[1]Project Mapping'!$F:$F,0),0)</f>
        <v>CEC</v>
      </c>
      <c r="J29" s="5">
        <v>6.1234888420803837E-2</v>
      </c>
      <c r="K29" s="5">
        <v>6.249128757177104E-2</v>
      </c>
      <c r="L29" s="5">
        <v>6.3367040866747382E-2</v>
      </c>
      <c r="M29" s="5">
        <v>6.2653423209898598E-2</v>
      </c>
      <c r="N29" s="5">
        <v>6.171904979081709E-2</v>
      </c>
      <c r="O29" s="5">
        <v>6.2409363918039355E-2</v>
      </c>
      <c r="P29" s="5">
        <v>6.0630689810533357E-2</v>
      </c>
      <c r="Q29" s="5">
        <v>6.2126315228823496E-2</v>
      </c>
      <c r="R29" s="5">
        <v>6.1025392714882394E-2</v>
      </c>
      <c r="S29" s="5">
        <v>6.0255144255925992E-2</v>
      </c>
      <c r="T29" s="5">
        <v>6.0502585868137539E-2</v>
      </c>
      <c r="U29" s="5">
        <v>6.0950011891719585E-2</v>
      </c>
      <c r="V29" s="5">
        <v>6.0795727942543246E-2</v>
      </c>
      <c r="W29" s="5">
        <v>0</v>
      </c>
      <c r="X29" s="6">
        <v>0</v>
      </c>
      <c r="Y29" s="6">
        <v>0</v>
      </c>
    </row>
    <row r="30" spans="1:25" x14ac:dyDescent="0.25">
      <c r="A30" t="s">
        <v>9</v>
      </c>
      <c r="B30" t="s">
        <v>10</v>
      </c>
      <c r="C30" t="str">
        <f t="shared" si="1"/>
        <v>4001 - FBH</v>
      </c>
      <c r="D30" t="str">
        <f>INDEX('[1]Project Mapping'!$A:$A,MATCH($F30,'[1]Project Mapping'!$F:$F,0),0)</f>
        <v>Fiberhome Telecommunication Tech Co.-Optical Equip</v>
      </c>
      <c r="E30" t="str">
        <f>INDEX('[1]Project Mapping'!$B:$B,MATCH($F30,'[1]Project Mapping'!$F:$F,0),0)</f>
        <v>FBH006</v>
      </c>
      <c r="F30">
        <f>ROW()-MATCH($F$1,$F:$F,0)</f>
        <v>29</v>
      </c>
      <c r="G30" t="str">
        <f>CONCATENATE($F30," - ",INDEX('[1]Project Mapping'!$C:$C,MATCH($F30,'[1]Project Mapping'!$F:$F,0),0))</f>
        <v>29 - FBH</v>
      </c>
      <c r="H30" t="str">
        <f>INDEX('[1]Project Mapping'!$D:$D,MATCH($F30,'[1]Project Mapping'!$F:$F,0),0)</f>
        <v>BU6</v>
      </c>
      <c r="I30" t="str">
        <f>INDEX('[1]Project Mapping'!$E:$E,MATCH($F30,'[1]Project Mapping'!$F:$F,0),0)</f>
        <v>CEC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</row>
    <row r="31" spans="1:25" x14ac:dyDescent="0.25">
      <c r="A31" t="s">
        <v>9</v>
      </c>
      <c r="B31" t="s">
        <v>10</v>
      </c>
      <c r="C31" t="str">
        <f t="shared" si="1"/>
        <v>4001 - FOT</v>
      </c>
      <c r="D31" t="str">
        <f>INDEX('[1]Project Mapping'!$A:$A,MATCH($F31,'[1]Project Mapping'!$F:$F,0),0)</f>
        <v>Fortinet 1-Appliance Cloud</v>
      </c>
      <c r="E31" t="str">
        <f>INDEX('[1]Project Mapping'!$B:$B,MATCH($F31,'[1]Project Mapping'!$F:$F,0),0)</f>
        <v>FOT006</v>
      </c>
      <c r="F31">
        <f>ROW()-MATCH($F$1,$F:$F,0)</f>
        <v>30</v>
      </c>
      <c r="G31" t="str">
        <f>CONCATENATE($F31," - ",INDEX('[1]Project Mapping'!$C:$C,MATCH($F31,'[1]Project Mapping'!$F:$F,0),0))</f>
        <v>30 - FOT</v>
      </c>
      <c r="H31" t="str">
        <f>INDEX('[1]Project Mapping'!$D:$D,MATCH($F31,'[1]Project Mapping'!$F:$F,0),0)</f>
        <v>BU6</v>
      </c>
      <c r="I31" t="str">
        <f>INDEX('[1]Project Mapping'!$E:$E,MATCH($F31,'[1]Project Mapping'!$F:$F,0),0)</f>
        <v>CEC</v>
      </c>
      <c r="J31" s="5">
        <v>0.13</v>
      </c>
      <c r="K31" s="5">
        <v>0.115</v>
      </c>
      <c r="L31" s="5">
        <v>0.115</v>
      </c>
      <c r="M31" s="5">
        <v>0.115</v>
      </c>
      <c r="N31" s="5">
        <v>0.115</v>
      </c>
      <c r="O31" s="5">
        <v>0.115</v>
      </c>
      <c r="P31" s="5">
        <v>0.115</v>
      </c>
      <c r="Q31" s="5">
        <v>0.115</v>
      </c>
      <c r="R31" s="5">
        <v>0.115</v>
      </c>
      <c r="S31" s="5">
        <v>0.115</v>
      </c>
      <c r="T31" s="5">
        <v>0.115</v>
      </c>
      <c r="U31" s="5">
        <v>0.115</v>
      </c>
      <c r="V31" s="5">
        <v>0.115</v>
      </c>
      <c r="W31" s="5">
        <v>0</v>
      </c>
      <c r="X31" s="5">
        <v>0</v>
      </c>
      <c r="Y31" s="5">
        <v>0</v>
      </c>
    </row>
    <row r="32" spans="1:25" x14ac:dyDescent="0.25">
      <c r="A32" t="s">
        <v>9</v>
      </c>
      <c r="B32" t="s">
        <v>10</v>
      </c>
      <c r="C32" t="str">
        <f t="shared" si="1"/>
        <v>4001 - GEP</v>
      </c>
      <c r="D32" t="str">
        <f>INDEX('[1]Project Mapping'!$A:$A,MATCH($F32,'[1]Project Mapping'!$F:$F,0),0)</f>
        <v>GE Power Electronics, Inc-Other Energy</v>
      </c>
      <c r="E32" t="str">
        <f>INDEX('[1]Project Mapping'!$B:$B,MATCH($F32,'[1]Project Mapping'!$F:$F,0),0)</f>
        <v>GEC206</v>
      </c>
      <c r="F32">
        <f>ROW()-MATCH($F$1,$F:$F,0)</f>
        <v>31</v>
      </c>
      <c r="G32" t="str">
        <f>CONCATENATE($F32," - ",INDEX('[1]Project Mapping'!$C:$C,MATCH($F32,'[1]Project Mapping'!$F:$F,0),0))</f>
        <v>31 - GEP</v>
      </c>
      <c r="H32" t="str">
        <f>INDEX('[1]Project Mapping'!$D:$D,MATCH($F32,'[1]Project Mapping'!$F:$F,0),0)</f>
        <v>BU6</v>
      </c>
      <c r="I32" t="str">
        <f>INDEX('[1]Project Mapping'!$E:$E,MATCH($F32,'[1]Project Mapping'!$F:$F,0),0)</f>
        <v>IEI</v>
      </c>
      <c r="J32" s="5">
        <v>0.2</v>
      </c>
      <c r="K32" s="5">
        <v>0.2</v>
      </c>
      <c r="L32" s="5">
        <v>0.2</v>
      </c>
      <c r="M32" s="5">
        <v>0.2</v>
      </c>
      <c r="N32" s="5">
        <v>0.2</v>
      </c>
      <c r="O32" s="5">
        <v>0.2</v>
      </c>
      <c r="P32" s="5">
        <v>0.2</v>
      </c>
      <c r="Q32" s="5">
        <v>0.2</v>
      </c>
      <c r="R32" s="5">
        <v>0.2</v>
      </c>
      <c r="S32" s="5">
        <v>0.2</v>
      </c>
      <c r="T32" s="5">
        <v>0.2</v>
      </c>
      <c r="U32" s="5">
        <v>0.2</v>
      </c>
      <c r="V32" s="5">
        <v>0.2</v>
      </c>
      <c r="W32" s="5">
        <v>0</v>
      </c>
      <c r="X32" s="5">
        <v>0</v>
      </c>
      <c r="Y32" s="5">
        <v>0</v>
      </c>
    </row>
    <row r="33" spans="1:25" x14ac:dyDescent="0.25">
      <c r="A33" t="s">
        <v>9</v>
      </c>
      <c r="B33" t="s">
        <v>10</v>
      </c>
      <c r="C33" t="str">
        <f t="shared" si="1"/>
        <v>4001 - GET</v>
      </c>
      <c r="D33" t="str">
        <f>INDEX('[1]Project Mapping'!$A:$A,MATCH($F33,'[1]Project Mapping'!$F:$F,0),0)</f>
        <v>GE Transportation Systems-Other Energy</v>
      </c>
      <c r="E33" t="str">
        <f>INDEX('[1]Project Mapping'!$B:$B,MATCH($F33,'[1]Project Mapping'!$F:$F,0),0)</f>
        <v>GEC306</v>
      </c>
      <c r="F33">
        <f>ROW()-MATCH($F$1,$F:$F,0)</f>
        <v>32</v>
      </c>
      <c r="G33" t="str">
        <f>CONCATENATE($F33," - ",INDEX('[1]Project Mapping'!$C:$C,MATCH($F33,'[1]Project Mapping'!$F:$F,0),0))</f>
        <v>32 - GET</v>
      </c>
      <c r="H33" t="str">
        <f>INDEX('[1]Project Mapping'!$D:$D,MATCH($F33,'[1]Project Mapping'!$F:$F,0),0)</f>
        <v>BU6</v>
      </c>
      <c r="I33" t="str">
        <f>INDEX('[1]Project Mapping'!$E:$E,MATCH($F33,'[1]Project Mapping'!$F:$F,0),0)</f>
        <v>IEI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</row>
    <row r="34" spans="1:25" x14ac:dyDescent="0.25">
      <c r="A34" t="s">
        <v>9</v>
      </c>
      <c r="B34" t="s">
        <v>10</v>
      </c>
      <c r="C34" t="str">
        <f t="shared" si="1"/>
        <v>4001 - SRY</v>
      </c>
      <c r="D34" t="str">
        <f>INDEX('[1]Project Mapping'!$A:$A,MATCH($F34,'[1]Project Mapping'!$F:$F,0),0)</f>
        <v>Starry, Inc-Connected Home</v>
      </c>
      <c r="E34" t="str">
        <f>INDEX('[1]Project Mapping'!$B:$B,MATCH($F34,'[1]Project Mapping'!$F:$F,0),0)</f>
        <v>SRY006</v>
      </c>
      <c r="F34">
        <f>ROW()-MATCH($F$1,$F:$F,0)</f>
        <v>33</v>
      </c>
      <c r="G34" t="str">
        <f>CONCATENATE($F34," - ",INDEX('[1]Project Mapping'!$C:$C,MATCH($F34,'[1]Project Mapping'!$F:$F,0),0))</f>
        <v>33 - SRY</v>
      </c>
      <c r="H34" t="str">
        <f>INDEX('[1]Project Mapping'!$D:$D,MATCH($F34,'[1]Project Mapping'!$F:$F,0),0)</f>
        <v>BU6</v>
      </c>
      <c r="I34" t="str">
        <f>INDEX('[1]Project Mapping'!$E:$E,MATCH($F34,'[1]Project Mapping'!$F:$F,0),0)</f>
        <v>CTG</v>
      </c>
      <c r="J34" s="5">
        <v>0.25</v>
      </c>
      <c r="K34" s="5">
        <v>0.25</v>
      </c>
      <c r="L34" s="5">
        <v>0.25</v>
      </c>
      <c r="M34" s="5">
        <v>0.25</v>
      </c>
      <c r="N34" s="5">
        <v>0.25</v>
      </c>
      <c r="O34" s="5">
        <v>0.25</v>
      </c>
      <c r="P34" s="5">
        <v>0.25</v>
      </c>
      <c r="Q34" s="5">
        <v>0.25</v>
      </c>
      <c r="R34" s="5">
        <v>0.25</v>
      </c>
      <c r="S34" s="5">
        <v>0.25</v>
      </c>
      <c r="T34" s="5">
        <v>0.25</v>
      </c>
      <c r="U34" s="5">
        <v>0.25</v>
      </c>
      <c r="V34" s="5">
        <v>0.25</v>
      </c>
      <c r="W34" s="5">
        <v>0</v>
      </c>
      <c r="X34" s="5">
        <v>0</v>
      </c>
      <c r="Y34" s="5">
        <v>0</v>
      </c>
    </row>
    <row r="35" spans="1:25" x14ac:dyDescent="0.25">
      <c r="A35" t="s">
        <v>9</v>
      </c>
      <c r="B35" t="s">
        <v>10</v>
      </c>
      <c r="C35" t="str">
        <f t="shared" si="1"/>
        <v>4001 - AEG</v>
      </c>
      <c r="D35" t="str">
        <f>INDEX('[1]Project Mapping'!$A:$A,MATCH($F35,'[1]Project Mapping'!$F:$F,0),0)</f>
        <v>Advanced Energy Singapore PTE, Ltd.-Oth Cap Equip</v>
      </c>
      <c r="E35" t="str">
        <f>INDEX('[1]Project Mapping'!$B:$B,MATCH($F35,'[1]Project Mapping'!$F:$F,0),0)</f>
        <v>AEG007</v>
      </c>
      <c r="F35">
        <f>ROW()-MATCH($F$1,$F:$F,0)</f>
        <v>34</v>
      </c>
      <c r="G35" t="str">
        <f>CONCATENATE($F35," - ",INDEX('[1]Project Mapping'!$C:$C,MATCH($F35,'[1]Project Mapping'!$F:$F,0),0))</f>
        <v>34 - AEG</v>
      </c>
      <c r="H35" t="str">
        <f>INDEX('[1]Project Mapping'!$D:$D,MATCH($F35,'[1]Project Mapping'!$F:$F,0),0)</f>
        <v>BU7</v>
      </c>
      <c r="I35" t="str">
        <f>INDEX('[1]Project Mapping'!$E:$E,MATCH($F35,'[1]Project Mapping'!$F:$F,0),0)</f>
        <v>IEI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</row>
    <row r="36" spans="1:25" x14ac:dyDescent="0.25">
      <c r="A36" t="s">
        <v>9</v>
      </c>
      <c r="B36" t="s">
        <v>10</v>
      </c>
      <c r="C36" t="str">
        <f t="shared" si="1"/>
        <v>4001 - BMK</v>
      </c>
      <c r="D36" t="str">
        <f>INDEX('[1]Project Mapping'!$A:$A,MATCH($F36,'[1]Project Mapping'!$F:$F,0),0)</f>
        <v>Mobike-Conn Home/City</v>
      </c>
      <c r="E36" t="str">
        <f>INDEX('[1]Project Mapping'!$B:$B,MATCH($F36,'[1]Project Mapping'!$F:$F,0),0)</f>
        <v>BMK007</v>
      </c>
      <c r="F36">
        <f>ROW()-MATCH($F$1,$F:$F,0)</f>
        <v>35</v>
      </c>
      <c r="G36" t="str">
        <f>CONCATENATE($F36," - ",INDEX('[1]Project Mapping'!$C:$C,MATCH($F36,'[1]Project Mapping'!$F:$F,0),0))</f>
        <v>35 - BMK</v>
      </c>
      <c r="H36" t="str">
        <f>INDEX('[1]Project Mapping'!$D:$D,MATCH($F36,'[1]Project Mapping'!$F:$F,0),0)</f>
        <v>BU7</v>
      </c>
      <c r="I36" t="str">
        <f>INDEX('[1]Project Mapping'!$E:$E,MATCH($F36,'[1]Project Mapping'!$F:$F,0),0)</f>
        <v>IEI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</row>
    <row r="37" spans="1:25" x14ac:dyDescent="0.25">
      <c r="A37" t="s">
        <v>9</v>
      </c>
      <c r="B37" t="s">
        <v>10</v>
      </c>
      <c r="C37" t="str">
        <f t="shared" si="1"/>
        <v>4001 - MYB</v>
      </c>
      <c r="D37" t="str">
        <f>INDEX('[1]Project Mapping'!$A:$A,MATCH($F37,'[1]Project Mapping'!$F:$F,0),0)</f>
        <v>Meyer Burger</v>
      </c>
      <c r="E37" t="str">
        <f>INDEX('[1]Project Mapping'!$B:$B,MATCH($F37,'[1]Project Mapping'!$F:$F,0),0)</f>
        <v>MYB007</v>
      </c>
      <c r="F37">
        <f>ROW()-MATCH($F$1,$F:$F,0)</f>
        <v>36</v>
      </c>
      <c r="G37" t="str">
        <f>CONCATENATE($F37," - ",INDEX('[1]Project Mapping'!$C:$C,MATCH($F37,'[1]Project Mapping'!$F:$F,0),0))</f>
        <v>36 - MYB</v>
      </c>
      <c r="H37" t="str">
        <f>INDEX('[1]Project Mapping'!$D:$D,MATCH($F37,'[1]Project Mapping'!$F:$F,0),0)</f>
        <v>BU7</v>
      </c>
      <c r="I37" t="str">
        <f>INDEX('[1]Project Mapping'!$E:$E,MATCH($F37,'[1]Project Mapping'!$F:$F,0),0)</f>
        <v>IEI</v>
      </c>
      <c r="J37" s="5">
        <v>0</v>
      </c>
      <c r="K37" s="5">
        <v>0</v>
      </c>
      <c r="L37" s="5">
        <v>0</v>
      </c>
      <c r="M37" s="5">
        <v>0</v>
      </c>
      <c r="N37" s="5">
        <v>0.16</v>
      </c>
      <c r="O37" s="5">
        <v>0.16</v>
      </c>
      <c r="P37" s="5">
        <v>0.16</v>
      </c>
      <c r="Q37" s="5">
        <v>0.16</v>
      </c>
      <c r="R37" s="5">
        <v>0.16</v>
      </c>
      <c r="S37" s="5">
        <v>0.16</v>
      </c>
      <c r="T37" s="5">
        <v>0.16</v>
      </c>
      <c r="U37" s="5">
        <v>0.16</v>
      </c>
      <c r="V37" s="5">
        <v>0.16</v>
      </c>
      <c r="W37" s="5">
        <v>0</v>
      </c>
      <c r="X37" s="5">
        <v>0</v>
      </c>
      <c r="Y37" s="5">
        <v>0</v>
      </c>
    </row>
    <row r="38" spans="1:25" x14ac:dyDescent="0.25">
      <c r="A38" t="s">
        <v>9</v>
      </c>
      <c r="B38" t="s">
        <v>10</v>
      </c>
      <c r="C38" t="str">
        <f t="shared" si="1"/>
        <v>4001 - TDN</v>
      </c>
      <c r="D38" t="str">
        <f>INDEX('[1]Project Mapping'!$A:$A,MATCH($F38,'[1]Project Mapping'!$F:$F,0),0)</f>
        <v>Teradyne-Test &amp; Measure</v>
      </c>
      <c r="E38" t="str">
        <f>INDEX('[1]Project Mapping'!$B:$B,MATCH($F38,'[1]Project Mapping'!$F:$F,0),0)</f>
        <v>TDN007</v>
      </c>
      <c r="F38">
        <f>ROW()-MATCH($F$1,$F:$F,0)</f>
        <v>37</v>
      </c>
      <c r="G38" t="str">
        <f>CONCATENATE($F38," - ",INDEX('[1]Project Mapping'!$C:$C,MATCH($F38,'[1]Project Mapping'!$F:$F,0),0))</f>
        <v>37 - TDN</v>
      </c>
      <c r="H38" t="str">
        <f>INDEX('[1]Project Mapping'!$D:$D,MATCH($F38,'[1]Project Mapping'!$F:$F,0),0)</f>
        <v>BU7</v>
      </c>
      <c r="I38" t="str">
        <f>INDEX('[1]Project Mapping'!$E:$E,MATCH($F38,'[1]Project Mapping'!$F:$F,0),0)</f>
        <v>IEI</v>
      </c>
      <c r="J38" s="5">
        <v>0.125</v>
      </c>
      <c r="K38" s="5">
        <v>0.13500000000000001</v>
      </c>
      <c r="L38" s="5">
        <v>0.13500000000000001</v>
      </c>
      <c r="M38" s="5">
        <v>0.13500000000000001</v>
      </c>
      <c r="N38" s="5">
        <v>0.13500000000000001</v>
      </c>
      <c r="O38" s="5">
        <v>0.13500000000000001</v>
      </c>
      <c r="P38" s="5">
        <v>0.13500000000000001</v>
      </c>
      <c r="Q38" s="5">
        <v>0.13500000000000001</v>
      </c>
      <c r="R38" s="5">
        <v>0.13500000000000001</v>
      </c>
      <c r="S38" s="5">
        <v>0.13500000000000001</v>
      </c>
      <c r="T38" s="5">
        <v>0.13700000000000001</v>
      </c>
      <c r="U38" s="5">
        <v>0.13700000000000001</v>
      </c>
      <c r="V38" s="5">
        <v>0.13700000000000001</v>
      </c>
      <c r="W38" s="5">
        <v>0</v>
      </c>
      <c r="X38" s="5">
        <v>0</v>
      </c>
      <c r="Y38" s="5">
        <v>0</v>
      </c>
    </row>
    <row r="39" spans="1:25" x14ac:dyDescent="0.25">
      <c r="A39" t="s">
        <v>9</v>
      </c>
      <c r="B39" t="s">
        <v>10</v>
      </c>
      <c r="C39" t="str">
        <f t="shared" si="1"/>
        <v>4001 - ABR</v>
      </c>
      <c r="D39" t="str">
        <f>INDEX('[1]Project Mapping'!$A:$A,MATCH($F39,'[1]Project Mapping'!$F:$F,0),0)</f>
        <v>Aldebaran Robotics-Oth Cap Equip</v>
      </c>
      <c r="E39" t="str">
        <f>INDEX('[1]Project Mapping'!$B:$B,MATCH($F39,'[1]Project Mapping'!$F:$F,0),0)</f>
        <v>ABR008</v>
      </c>
      <c r="F39">
        <f>ROW()-MATCH($F$1,$F:$F,0)</f>
        <v>38</v>
      </c>
      <c r="G39" t="str">
        <f>CONCATENATE($F39," - ",INDEX('[1]Project Mapping'!$C:$C,MATCH($F39,'[1]Project Mapping'!$F:$F,0),0))</f>
        <v>38 - ABR</v>
      </c>
      <c r="H39" t="str">
        <f>INDEX('[1]Project Mapping'!$D:$D,MATCH($F39,'[1]Project Mapping'!$F:$F,0),0)</f>
        <v>BU8</v>
      </c>
      <c r="I39" t="str">
        <f>INDEX('[1]Project Mapping'!$E:$E,MATCH($F39,'[1]Project Mapping'!$F:$F,0),0)</f>
        <v>IEI</v>
      </c>
      <c r="J39" s="5">
        <v>0.39</v>
      </c>
      <c r="K39" s="5">
        <v>0.39</v>
      </c>
      <c r="L39" s="5">
        <v>0.38</v>
      </c>
      <c r="M39" s="5">
        <v>0.38</v>
      </c>
      <c r="N39" s="5">
        <v>0.39</v>
      </c>
      <c r="O39" s="5">
        <v>0.38999999999999996</v>
      </c>
      <c r="P39" s="5">
        <v>0.39</v>
      </c>
      <c r="Q39" s="5">
        <v>0.39</v>
      </c>
      <c r="R39" s="5">
        <v>0.39</v>
      </c>
      <c r="S39" s="5">
        <v>0.3854888931165027</v>
      </c>
      <c r="T39" s="5">
        <v>0.39</v>
      </c>
      <c r="U39" s="5">
        <v>0.39</v>
      </c>
      <c r="V39" s="5">
        <v>0.39</v>
      </c>
      <c r="W39" s="5">
        <v>0</v>
      </c>
      <c r="X39" s="5">
        <v>0</v>
      </c>
      <c r="Y39" s="5">
        <v>0</v>
      </c>
    </row>
    <row r="40" spans="1:25" x14ac:dyDescent="0.25">
      <c r="A40" t="s">
        <v>9</v>
      </c>
      <c r="B40" t="s">
        <v>10</v>
      </c>
      <c r="C40" t="str">
        <f t="shared" si="1"/>
        <v>4001 - ABY</v>
      </c>
      <c r="D40" t="str">
        <f>INDEX('[1]Project Mapping'!$A:$A,MATCH($F40,'[1]Project Mapping'!$F:$F,0),0)</f>
        <v>AssaAbloy Hospitality Shanghai CoLtd-Other Ind</v>
      </c>
      <c r="E40" t="str">
        <f>INDEX('[1]Project Mapping'!$B:$B,MATCH($F40,'[1]Project Mapping'!$F:$F,0),0)</f>
        <v>ABY008</v>
      </c>
      <c r="F40">
        <f>ROW()-MATCH($F$1,$F:$F,0)</f>
        <v>39</v>
      </c>
      <c r="G40" t="str">
        <f>CONCATENATE($F40," - ",INDEX('[1]Project Mapping'!$C:$C,MATCH($F40,'[1]Project Mapping'!$F:$F,0),0))</f>
        <v>39 - ABY</v>
      </c>
      <c r="H40" t="str">
        <f>INDEX('[1]Project Mapping'!$D:$D,MATCH($F40,'[1]Project Mapping'!$F:$F,0),0)</f>
        <v>BU8</v>
      </c>
      <c r="I40" t="str">
        <f>INDEX('[1]Project Mapping'!$E:$E,MATCH($F40,'[1]Project Mapping'!$F:$F,0),0)</f>
        <v>IEI</v>
      </c>
      <c r="J40" s="5">
        <v>0.26</v>
      </c>
      <c r="K40" s="5">
        <v>0.255</v>
      </c>
      <c r="L40" s="5">
        <v>0.25</v>
      </c>
      <c r="M40" s="5">
        <v>0.25</v>
      </c>
      <c r="N40" s="5">
        <v>0.24</v>
      </c>
      <c r="O40" s="5">
        <v>0.24</v>
      </c>
      <c r="P40" s="5">
        <v>0.24</v>
      </c>
      <c r="Q40" s="5">
        <v>0.23</v>
      </c>
      <c r="R40" s="5">
        <v>0.23</v>
      </c>
      <c r="S40" s="5">
        <v>0.23</v>
      </c>
      <c r="T40" s="5">
        <v>0.23</v>
      </c>
      <c r="U40" s="5">
        <v>0.23</v>
      </c>
      <c r="V40" s="5">
        <v>0.23</v>
      </c>
      <c r="W40" s="5">
        <v>0</v>
      </c>
      <c r="X40" s="5">
        <v>0</v>
      </c>
      <c r="Y40" s="5">
        <v>0</v>
      </c>
    </row>
    <row r="41" spans="1:25" x14ac:dyDescent="0.25">
      <c r="A41" t="s">
        <v>9</v>
      </c>
      <c r="B41" t="s">
        <v>10</v>
      </c>
      <c r="C41" t="str">
        <f t="shared" si="1"/>
        <v>4001 - CPR</v>
      </c>
      <c r="D41" t="str">
        <f>INDEX('[1]Project Mapping'!$A:$A,MATCH($F41,'[1]Project Mapping'!$F:$F,0),0)</f>
        <v>Other Customers-Lighting</v>
      </c>
      <c r="E41" t="str">
        <f>INDEX('[1]Project Mapping'!$B:$B,MATCH($F41,'[1]Project Mapping'!$F:$F,0),0)</f>
        <v>CPR008</v>
      </c>
      <c r="F41">
        <f>ROW()-MATCH($F$1,$F:$F,0)</f>
        <v>40</v>
      </c>
      <c r="G41" t="str">
        <f>CONCATENATE($F41," - ",INDEX('[1]Project Mapping'!$C:$C,MATCH($F41,'[1]Project Mapping'!$F:$F,0),0))</f>
        <v>40 - CPR</v>
      </c>
      <c r="H41" t="str">
        <f>INDEX('[1]Project Mapping'!$D:$D,MATCH($F41,'[1]Project Mapping'!$F:$F,0),0)</f>
        <v>BU8</v>
      </c>
      <c r="I41" t="str">
        <f>INDEX('[1]Project Mapping'!$E:$E,MATCH($F41,'[1]Project Mapping'!$F:$F,0),0)</f>
        <v>IEI</v>
      </c>
      <c r="J41" s="5">
        <v>0.50656998050682256</v>
      </c>
      <c r="K41" s="5">
        <v>0.50656998050682256</v>
      </c>
      <c r="L41" s="5">
        <v>0.50656998050682256</v>
      </c>
      <c r="M41" s="5">
        <v>0.50656998050682256</v>
      </c>
      <c r="N41" s="5">
        <v>0.50656998050682256</v>
      </c>
      <c r="O41" s="5">
        <v>0.50656998050682256</v>
      </c>
      <c r="P41" s="5">
        <v>0.50656998050682256</v>
      </c>
      <c r="Q41" s="5">
        <v>0.50656998050682256</v>
      </c>
      <c r="R41" s="5">
        <v>0.50656998050682256</v>
      </c>
      <c r="S41" s="5">
        <v>0.50656998050682256</v>
      </c>
      <c r="T41" s="5">
        <v>0.50656998050682256</v>
      </c>
      <c r="U41" s="5">
        <v>0.50656998050682256</v>
      </c>
      <c r="V41" s="5">
        <v>0.50656998050682256</v>
      </c>
      <c r="W41" s="5">
        <v>0</v>
      </c>
      <c r="X41" s="5">
        <v>0</v>
      </c>
      <c r="Y41" s="5">
        <v>0</v>
      </c>
    </row>
    <row r="42" spans="1:25" x14ac:dyDescent="0.25">
      <c r="A42" t="s">
        <v>9</v>
      </c>
      <c r="B42" t="s">
        <v>10</v>
      </c>
      <c r="C42" t="str">
        <f t="shared" si="1"/>
        <v>4001 - INV</v>
      </c>
      <c r="D42" t="str">
        <f>INDEX('[1]Project Mapping'!$A:$A,MATCH($F42,'[1]Project Mapping'!$F:$F,0),0)</f>
        <v>Sensus Metering Systems-Other Energy</v>
      </c>
      <c r="E42" t="str">
        <f>INDEX('[1]Project Mapping'!$B:$B,MATCH($F42,'[1]Project Mapping'!$F:$F,0),0)</f>
        <v>INV008</v>
      </c>
      <c r="F42">
        <f>ROW()-MATCH($F$1,$F:$F,0)</f>
        <v>41</v>
      </c>
      <c r="G42" t="str">
        <f>CONCATENATE($F42," - ",INDEX('[1]Project Mapping'!$C:$C,MATCH($F42,'[1]Project Mapping'!$F:$F,0),0))</f>
        <v>41 - INV</v>
      </c>
      <c r="H42" t="str">
        <f>INDEX('[1]Project Mapping'!$D:$D,MATCH($F42,'[1]Project Mapping'!$F:$F,0),0)</f>
        <v>BU8</v>
      </c>
      <c r="I42" t="str">
        <f>INDEX('[1]Project Mapping'!$E:$E,MATCH($F42,'[1]Project Mapping'!$F:$F,0),0)</f>
        <v>IEI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</row>
    <row r="43" spans="1:25" x14ac:dyDescent="0.25">
      <c r="A43" t="s">
        <v>9</v>
      </c>
      <c r="B43" t="s">
        <v>10</v>
      </c>
      <c r="C43" t="str">
        <f t="shared" si="1"/>
        <v>4001 - JCI</v>
      </c>
      <c r="D43" t="str">
        <f>INDEX('[1]Project Mapping'!$A:$A,MATCH($F43,'[1]Project Mapping'!$F:$F,0),0)</f>
        <v>Johnson Controls-Oth Cap Equip</v>
      </c>
      <c r="E43" t="str">
        <f>INDEX('[1]Project Mapping'!$B:$B,MATCH($F43,'[1]Project Mapping'!$F:$F,0),0)</f>
        <v>JCI008</v>
      </c>
      <c r="F43">
        <f>ROW()-MATCH($F$1,$F:$F,0)</f>
        <v>42</v>
      </c>
      <c r="G43" t="str">
        <f>CONCATENATE($F43," - ",INDEX('[1]Project Mapping'!$C:$C,MATCH($F43,'[1]Project Mapping'!$F:$F,0),0))</f>
        <v>42 - JCI</v>
      </c>
      <c r="H43" t="str">
        <f>INDEX('[1]Project Mapping'!$D:$D,MATCH($F43,'[1]Project Mapping'!$F:$F,0),0)</f>
        <v>BU8</v>
      </c>
      <c r="I43" t="str">
        <f>INDEX('[1]Project Mapping'!$E:$E,MATCH($F43,'[1]Project Mapping'!$F:$F,0),0)</f>
        <v>IEI</v>
      </c>
      <c r="J43" s="5">
        <v>0.2061125051059112</v>
      </c>
      <c r="K43" s="5">
        <f>21.1951706246258%+6.3%</f>
        <v>0.27495170624625798</v>
      </c>
      <c r="L43" s="5">
        <v>0.23</v>
      </c>
      <c r="M43" s="5">
        <v>0.23</v>
      </c>
      <c r="N43" s="5">
        <v>0.23</v>
      </c>
      <c r="O43" s="5">
        <v>0.23</v>
      </c>
      <c r="P43" s="5">
        <v>0.23</v>
      </c>
      <c r="Q43" s="5">
        <v>0.23</v>
      </c>
      <c r="R43" s="5">
        <v>0.23</v>
      </c>
      <c r="S43" s="5">
        <v>0.23</v>
      </c>
      <c r="T43" s="5">
        <v>0.23</v>
      </c>
      <c r="U43" s="5">
        <v>0.23</v>
      </c>
      <c r="V43" s="5">
        <v>0.23</v>
      </c>
      <c r="W43" s="5">
        <v>0</v>
      </c>
      <c r="X43" s="5">
        <v>0</v>
      </c>
      <c r="Y43" s="5">
        <v>0</v>
      </c>
    </row>
    <row r="44" spans="1:25" x14ac:dyDescent="0.25">
      <c r="A44" t="s">
        <v>9</v>
      </c>
      <c r="B44" t="s">
        <v>10</v>
      </c>
      <c r="C44" t="str">
        <f t="shared" si="1"/>
        <v>4001 - LBN</v>
      </c>
      <c r="D44" t="str">
        <f>INDEX('[1]Project Mapping'!$A:$A,MATCH($F44,'[1]Project Mapping'!$F:$F,0),0)</f>
        <v>Zhejiang Libang Hexin Intellig.BrakeSys-Clean Tech</v>
      </c>
      <c r="E44" t="str">
        <f>INDEX('[1]Project Mapping'!$B:$B,MATCH($F44,'[1]Project Mapping'!$F:$F,0),0)</f>
        <v>LBN008</v>
      </c>
      <c r="F44">
        <f>ROW()-MATCH($F$1,$F:$F,0)</f>
        <v>43</v>
      </c>
      <c r="G44" t="str">
        <f>CONCATENATE($F44," - ",INDEX('[1]Project Mapping'!$C:$C,MATCH($F44,'[1]Project Mapping'!$F:$F,0),0))</f>
        <v>43 - LBN</v>
      </c>
      <c r="H44" t="str">
        <f>INDEX('[1]Project Mapping'!$D:$D,MATCH($F44,'[1]Project Mapping'!$F:$F,0),0)</f>
        <v>BU8</v>
      </c>
      <c r="I44" t="str">
        <f>INDEX('[1]Project Mapping'!$E:$E,MATCH($F44,'[1]Project Mapping'!$F:$F,0),0)</f>
        <v>HRS</v>
      </c>
      <c r="J44" s="5">
        <v>0.13020000000000001</v>
      </c>
      <c r="K44" s="5">
        <v>0.154</v>
      </c>
      <c r="L44" s="5">
        <v>0.154</v>
      </c>
      <c r="M44" s="5">
        <v>0.154</v>
      </c>
      <c r="N44" s="5">
        <v>0.154</v>
      </c>
      <c r="O44" s="5">
        <v>0.154</v>
      </c>
      <c r="P44" s="5">
        <v>0.154</v>
      </c>
      <c r="Q44" s="5">
        <v>0.16400000000000001</v>
      </c>
      <c r="R44" s="5">
        <v>0.16400000000000001</v>
      </c>
      <c r="S44" s="5">
        <v>0.16400000000000001</v>
      </c>
      <c r="T44" s="5">
        <v>0.16400000000000001</v>
      </c>
      <c r="U44" s="5">
        <v>0.16400000000000001</v>
      </c>
      <c r="V44" s="5">
        <v>0.16400000000000001</v>
      </c>
      <c r="W44" s="5">
        <v>0</v>
      </c>
      <c r="X44" s="5">
        <v>0</v>
      </c>
      <c r="Y44" s="5">
        <v>0</v>
      </c>
    </row>
    <row r="45" spans="1:25" x14ac:dyDescent="0.25">
      <c r="A45" t="s">
        <v>9</v>
      </c>
      <c r="B45" t="s">
        <v>10</v>
      </c>
      <c r="C45" t="str">
        <f t="shared" si="1"/>
        <v>4001 - LCA</v>
      </c>
      <c r="D45" t="str">
        <f>INDEX('[1]Project Mapping'!$A:$A,MATCH($F45,'[1]Project Mapping'!$F:$F,0),0)</f>
        <v>Leica-Oth Cap Equip</v>
      </c>
      <c r="E45" t="str">
        <f>INDEX('[1]Project Mapping'!$B:$B,MATCH($F45,'[1]Project Mapping'!$F:$F,0),0)</f>
        <v>LCA008</v>
      </c>
      <c r="F45">
        <f>ROW()-MATCH($F$1,$F:$F,0)</f>
        <v>44</v>
      </c>
      <c r="G45" t="str">
        <f>CONCATENATE($F45," - ",INDEX('[1]Project Mapping'!$C:$C,MATCH($F45,'[1]Project Mapping'!$F:$F,0),0))</f>
        <v>44 - LCA</v>
      </c>
      <c r="H45" t="str">
        <f>INDEX('[1]Project Mapping'!$D:$D,MATCH($F45,'[1]Project Mapping'!$F:$F,0),0)</f>
        <v>BU8</v>
      </c>
      <c r="I45" t="str">
        <f>INDEX('[1]Project Mapping'!$E:$E,MATCH($F45,'[1]Project Mapping'!$F:$F,0),0)</f>
        <v>IEI</v>
      </c>
      <c r="J45" s="5">
        <v>0.25</v>
      </c>
      <c r="K45" s="5">
        <v>0.27</v>
      </c>
      <c r="L45" s="5">
        <v>0.27</v>
      </c>
      <c r="M45" s="5">
        <v>0.27</v>
      </c>
      <c r="N45" s="5">
        <v>0.27</v>
      </c>
      <c r="O45" s="5">
        <v>0.27</v>
      </c>
      <c r="P45" s="5">
        <v>0.27</v>
      </c>
      <c r="Q45" s="5">
        <v>0.27</v>
      </c>
      <c r="R45" s="5">
        <v>0.27</v>
      </c>
      <c r="S45" s="5">
        <v>0.27</v>
      </c>
      <c r="T45" s="5">
        <v>0.27</v>
      </c>
      <c r="U45" s="5">
        <v>0.27</v>
      </c>
      <c r="V45" s="5">
        <v>0.27</v>
      </c>
      <c r="W45" s="5">
        <v>0</v>
      </c>
      <c r="X45" s="5">
        <v>0</v>
      </c>
      <c r="Y45" s="5">
        <v>0</v>
      </c>
    </row>
    <row r="46" spans="1:25" x14ac:dyDescent="0.25">
      <c r="A46" t="s">
        <v>9</v>
      </c>
      <c r="B46" t="s">
        <v>10</v>
      </c>
      <c r="C46" t="str">
        <f t="shared" si="1"/>
        <v>4001 - QWS</v>
      </c>
      <c r="D46" t="str">
        <f>INDEX('[1]Project Mapping'!$A:$A,MATCH($F46,'[1]Project Mapping'!$F:$F,0),0)</f>
        <v>Quectel Wireless solution-Wireless Equip</v>
      </c>
      <c r="E46" t="str">
        <f>INDEX('[1]Project Mapping'!$B:$B,MATCH($F46,'[1]Project Mapping'!$F:$F,0),0)</f>
        <v>QWS008</v>
      </c>
      <c r="F46">
        <f>ROW()-MATCH($F$1,$F:$F,0)</f>
        <v>45</v>
      </c>
      <c r="G46" t="str">
        <f>CONCATENATE($F46," - ",INDEX('[1]Project Mapping'!$C:$C,MATCH($F46,'[1]Project Mapping'!$F:$F,0),0))</f>
        <v>45 - QWS</v>
      </c>
      <c r="H46" t="str">
        <f>INDEX('[1]Project Mapping'!$D:$D,MATCH($F46,'[1]Project Mapping'!$F:$F,0),0)</f>
        <v>BU8</v>
      </c>
      <c r="I46" t="str">
        <f>INDEX('[1]Project Mapping'!$E:$E,MATCH($F46,'[1]Project Mapping'!$F:$F,0),0)</f>
        <v>CEC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0</v>
      </c>
      <c r="X46" s="5">
        <v>0</v>
      </c>
      <c r="Y46" s="5">
        <v>0</v>
      </c>
    </row>
    <row r="47" spans="1:25" x14ac:dyDescent="0.25">
      <c r="A47" t="s">
        <v>9</v>
      </c>
      <c r="B47" t="s">
        <v>10</v>
      </c>
      <c r="C47" t="str">
        <f t="shared" si="1"/>
        <v>4001 - SAC</v>
      </c>
      <c r="D47" t="str">
        <f>INDEX('[1]Project Mapping'!$A:$A,MATCH($F47,'[1]Project Mapping'!$F:$F,0),0)</f>
        <v>Suzhou SAC Auto Technology Co., L.-Oth Cap Equip</v>
      </c>
      <c r="E47" t="str">
        <f>INDEX('[1]Project Mapping'!$B:$B,MATCH($F47,'[1]Project Mapping'!$F:$F,0),0)</f>
        <v>SAC008</v>
      </c>
      <c r="F47">
        <f>ROW()-MATCH($F$1,$F:$F,0)</f>
        <v>46</v>
      </c>
      <c r="G47" t="str">
        <f>CONCATENATE($F47," - ",INDEX('[1]Project Mapping'!$C:$C,MATCH($F47,'[1]Project Mapping'!$F:$F,0),0))</f>
        <v>46 - SAC</v>
      </c>
      <c r="H47" t="str">
        <f>INDEX('[1]Project Mapping'!$D:$D,MATCH($F47,'[1]Project Mapping'!$F:$F,0),0)</f>
        <v>BU8</v>
      </c>
      <c r="I47" t="str">
        <f>INDEX('[1]Project Mapping'!$E:$E,MATCH($F47,'[1]Project Mapping'!$F:$F,0),0)</f>
        <v>IEI</v>
      </c>
      <c r="J47" s="5">
        <v>0.45</v>
      </c>
      <c r="K47" s="5">
        <v>0.45</v>
      </c>
      <c r="L47" s="5">
        <v>0.45</v>
      </c>
      <c r="M47" s="5">
        <v>0.45</v>
      </c>
      <c r="N47" s="5">
        <v>0.45</v>
      </c>
      <c r="O47" s="5">
        <v>0.45</v>
      </c>
      <c r="P47" s="5">
        <v>0.45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</row>
    <row r="48" spans="1:25" x14ac:dyDescent="0.25">
      <c r="A48" t="s">
        <v>9</v>
      </c>
      <c r="B48" t="s">
        <v>10</v>
      </c>
      <c r="C48" t="str">
        <f t="shared" si="1"/>
        <v>4001 - SEA</v>
      </c>
      <c r="D48" t="str">
        <f>INDEX('[1]Project Mapping'!$A:$A,MATCH($F48,'[1]Project Mapping'!$F:$F,0),0)</f>
        <v>Schneider Corporation-Other Energy</v>
      </c>
      <c r="E48" t="str">
        <f>INDEX('[1]Project Mapping'!$B:$B,MATCH($F48,'[1]Project Mapping'!$F:$F,0),0)</f>
        <v>SEA008</v>
      </c>
      <c r="F48">
        <f>ROW()-MATCH($F$1,$F:$F,0)</f>
        <v>47</v>
      </c>
      <c r="G48" t="str">
        <f>CONCATENATE($F48," - ",INDEX('[1]Project Mapping'!$C:$C,MATCH($F48,'[1]Project Mapping'!$F:$F,0),0))</f>
        <v>47 - SEA</v>
      </c>
      <c r="H48" t="str">
        <f>INDEX('[1]Project Mapping'!$D:$D,MATCH($F48,'[1]Project Mapping'!$F:$F,0),0)</f>
        <v>BU8</v>
      </c>
      <c r="I48" t="str">
        <f>INDEX('[1]Project Mapping'!$E:$E,MATCH($F48,'[1]Project Mapping'!$F:$F,0),0)</f>
        <v>IEI</v>
      </c>
      <c r="J48" s="5">
        <v>0.16900000000000001</v>
      </c>
      <c r="K48" s="5">
        <v>0.23</v>
      </c>
      <c r="L48" s="5">
        <v>0.23</v>
      </c>
      <c r="M48" s="5">
        <v>0.23</v>
      </c>
      <c r="N48" s="5">
        <v>0.245</v>
      </c>
      <c r="O48" s="5">
        <v>0.245</v>
      </c>
      <c r="P48" s="5">
        <v>0.245</v>
      </c>
      <c r="Q48" s="5">
        <v>0.245</v>
      </c>
      <c r="R48" s="5">
        <v>0.245</v>
      </c>
      <c r="S48" s="5">
        <v>0.245</v>
      </c>
      <c r="T48" s="5">
        <v>0.245</v>
      </c>
      <c r="U48" s="5">
        <v>0.245</v>
      </c>
      <c r="V48" s="5">
        <v>0.245</v>
      </c>
      <c r="W48" s="5">
        <v>0</v>
      </c>
      <c r="X48" s="5">
        <v>0</v>
      </c>
      <c r="Y48" s="5">
        <v>0</v>
      </c>
    </row>
    <row r="49" spans="1:25" x14ac:dyDescent="0.25">
      <c r="A49" t="s">
        <v>9</v>
      </c>
      <c r="B49" t="s">
        <v>10</v>
      </c>
      <c r="C49" t="str">
        <f t="shared" si="1"/>
        <v>4001 - TGL</v>
      </c>
      <c r="D49" t="str">
        <f>INDEX('[1]Project Mapping'!$A:$A,MATCH($F49,'[1]Project Mapping'!$F:$F,0),0)</f>
        <v>Elo Touch Solutions Inc-Oth Cap Equip</v>
      </c>
      <c r="E49" t="str">
        <f>INDEX('[1]Project Mapping'!$B:$B,MATCH($F49,'[1]Project Mapping'!$F:$F,0),0)</f>
        <v>TGL008</v>
      </c>
      <c r="F49">
        <f>ROW()-MATCH($F$1,$F:$F,0)</f>
        <v>48</v>
      </c>
      <c r="G49" t="str">
        <f>CONCATENATE($F49," - ",INDEX('[1]Project Mapping'!$C:$C,MATCH($F49,'[1]Project Mapping'!$F:$F,0),0))</f>
        <v>48 - TGL</v>
      </c>
      <c r="H49" t="str">
        <f>INDEX('[1]Project Mapping'!$D:$D,MATCH($F49,'[1]Project Mapping'!$F:$F,0),0)</f>
        <v>BU8</v>
      </c>
      <c r="I49" t="str">
        <f>INDEX('[1]Project Mapping'!$E:$E,MATCH($F49,'[1]Project Mapping'!$F:$F,0),0)</f>
        <v>IEI</v>
      </c>
      <c r="J49" s="5">
        <v>0.215</v>
      </c>
      <c r="K49" s="5">
        <v>0.215</v>
      </c>
      <c r="L49" s="5">
        <v>0.215</v>
      </c>
      <c r="M49" s="5">
        <v>0.215</v>
      </c>
      <c r="N49" s="5">
        <v>0.215</v>
      </c>
      <c r="O49" s="5">
        <v>0.215</v>
      </c>
      <c r="P49" s="5">
        <v>0.215</v>
      </c>
      <c r="Q49" s="5">
        <v>0.215</v>
      </c>
      <c r="R49" s="5">
        <v>0.215</v>
      </c>
      <c r="S49" s="5">
        <v>0.215</v>
      </c>
      <c r="T49" s="5">
        <v>0.215</v>
      </c>
      <c r="U49" s="5">
        <v>0.215</v>
      </c>
      <c r="V49" s="5">
        <v>0.215</v>
      </c>
      <c r="W49" s="5">
        <v>0</v>
      </c>
      <c r="X49" s="5">
        <v>0</v>
      </c>
      <c r="Y49" s="5">
        <v>0</v>
      </c>
    </row>
    <row r="50" spans="1:25" x14ac:dyDescent="0.25">
      <c r="A50" t="s">
        <v>9</v>
      </c>
      <c r="B50" t="s">
        <v>10</v>
      </c>
      <c r="C50" t="str">
        <f t="shared" si="1"/>
        <v>4001 - UTX</v>
      </c>
      <c r="D50" t="str">
        <f>INDEX('[1]Project Mapping'!$A:$A,MATCH($F50,'[1]Project Mapping'!$F:$F,0),0)</f>
        <v>Otis-Oth Cap Equip</v>
      </c>
      <c r="E50" t="str">
        <f>INDEX('[1]Project Mapping'!$B:$B,MATCH($F50,'[1]Project Mapping'!$F:$F,0),0)</f>
        <v>UTX008</v>
      </c>
      <c r="F50">
        <f>ROW()-MATCH($F$1,$F:$F,0)</f>
        <v>49</v>
      </c>
      <c r="G50" t="str">
        <f>CONCATENATE($F50," - ",INDEX('[1]Project Mapping'!$C:$C,MATCH($F50,'[1]Project Mapping'!$F:$F,0),0))</f>
        <v>49 - UTX</v>
      </c>
      <c r="H50" t="str">
        <f>INDEX('[1]Project Mapping'!$D:$D,MATCH($F50,'[1]Project Mapping'!$F:$F,0),0)</f>
        <v>BU8</v>
      </c>
      <c r="I50" t="str">
        <f>INDEX('[1]Project Mapping'!$E:$E,MATCH($F50,'[1]Project Mapping'!$F:$F,0),0)</f>
        <v>IEI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</row>
    <row r="51" spans="1:25" x14ac:dyDescent="0.25">
      <c r="A51" t="s">
        <v>9</v>
      </c>
      <c r="B51" t="s">
        <v>10</v>
      </c>
      <c r="C51" t="str">
        <f t="shared" si="1"/>
        <v>4001 - OIE</v>
      </c>
      <c r="D51" t="str">
        <f>INDEX('[1]Project Mapping'!$A:$A,MATCH($F51,'[1]Project Mapping'!$F:$F,0),0)</f>
        <v>Other Customers-Other Ind</v>
      </c>
      <c r="E51" t="str">
        <f>INDEX('[1]Project Mapping'!$B:$B,MATCH($F51,'[1]Project Mapping'!$F:$F,0),0)</f>
        <v>ZZYIEI</v>
      </c>
      <c r="F51">
        <f>ROW()-MATCH($F$1,$F:$F,0)</f>
        <v>50</v>
      </c>
      <c r="G51" t="str">
        <f>CONCATENATE($F51," - ",INDEX('[1]Project Mapping'!$C:$C,MATCH($F51,'[1]Project Mapping'!$F:$F,0),0))</f>
        <v>50 - OIE</v>
      </c>
      <c r="H51" t="str">
        <f>INDEX('[1]Project Mapping'!$D:$D,MATCH($F51,'[1]Project Mapping'!$F:$F,0),0)</f>
        <v>BU8</v>
      </c>
      <c r="I51" t="str">
        <f>INDEX('[1]Project Mapping'!$E:$E,MATCH($F51,'[1]Project Mapping'!$F:$F,0),0)</f>
        <v>IEI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</row>
    <row r="52" spans="1:25" x14ac:dyDescent="0.25">
      <c r="A52" t="s">
        <v>9</v>
      </c>
      <c r="B52" t="s">
        <v>10</v>
      </c>
      <c r="C52" t="str">
        <f t="shared" si="1"/>
        <v>4001 - IBC</v>
      </c>
      <c r="D52" t="str">
        <f>INDEX('[1]Project Mapping'!$A:$A,MATCH($F52,'[1]Project Mapping'!$F:$F,0),0)</f>
        <v>Icon Health &amp; Fitness-Digital Sport</v>
      </c>
      <c r="E52" t="str">
        <f>INDEX('[1]Project Mapping'!$B:$B,MATCH($F52,'[1]Project Mapping'!$F:$F,0),0)</f>
        <v>AAA009</v>
      </c>
      <c r="F52">
        <f>ROW()-MATCH($F$1,$F:$F,0)</f>
        <v>51</v>
      </c>
      <c r="G52" t="str">
        <f>CONCATENATE($F52," - ",INDEX('[1]Project Mapping'!$C:$C,MATCH($F52,'[1]Project Mapping'!$F:$F,0),0))</f>
        <v>51 - IBC</v>
      </c>
      <c r="H52" t="str">
        <f>INDEX('[1]Project Mapping'!$D:$D,MATCH($F52,'[1]Project Mapping'!$F:$F,0),0)</f>
        <v>BU9</v>
      </c>
      <c r="I52" t="str">
        <f>INDEX('[1]Project Mapping'!$E:$E,MATCH($F52,'[1]Project Mapping'!$F:$F,0),0)</f>
        <v>CTG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</row>
    <row r="53" spans="1:25" x14ac:dyDescent="0.25">
      <c r="A53" t="s">
        <v>9</v>
      </c>
      <c r="B53" t="s">
        <v>10</v>
      </c>
      <c r="C53" t="str">
        <f t="shared" si="1"/>
        <v>4001 - ABB</v>
      </c>
      <c r="D53" t="str">
        <f>INDEX('[1]Project Mapping'!$A:$A,MATCH($F53,'[1]Project Mapping'!$F:$F,0),0)</f>
        <v>ABB-Oth Cap Equip</v>
      </c>
      <c r="E53" t="str">
        <f>INDEX('[1]Project Mapping'!$B:$B,MATCH($F53,'[1]Project Mapping'!$F:$F,0),0)</f>
        <v>ABB009</v>
      </c>
      <c r="F53">
        <f>ROW()-MATCH($F$1,$F:$F,0)</f>
        <v>52</v>
      </c>
      <c r="G53" t="str">
        <f>CONCATENATE($F53," - ",INDEX('[1]Project Mapping'!$C:$C,MATCH($F53,'[1]Project Mapping'!$F:$F,0),0))</f>
        <v>52 - ABB</v>
      </c>
      <c r="H53" t="str">
        <f>INDEX('[1]Project Mapping'!$D:$D,MATCH($F53,'[1]Project Mapping'!$F:$F,0),0)</f>
        <v>BU9</v>
      </c>
      <c r="I53" t="str">
        <f>INDEX('[1]Project Mapping'!$E:$E,MATCH($F53,'[1]Project Mapping'!$F:$F,0),0)</f>
        <v>IEI</v>
      </c>
      <c r="J53" s="5">
        <v>0.17</v>
      </c>
      <c r="K53" s="5">
        <v>0.33</v>
      </c>
      <c r="L53" s="5">
        <v>0.33</v>
      </c>
      <c r="M53" s="5">
        <v>0.33</v>
      </c>
      <c r="N53" s="5">
        <v>0.17</v>
      </c>
      <c r="O53" s="5">
        <v>0.17</v>
      </c>
      <c r="P53" s="5">
        <v>0.17</v>
      </c>
      <c r="Q53" s="5">
        <v>0.17</v>
      </c>
      <c r="R53" s="5">
        <v>0.17</v>
      </c>
      <c r="S53" s="5">
        <v>0.17</v>
      </c>
      <c r="T53" s="5">
        <v>0.17</v>
      </c>
      <c r="U53" s="5">
        <v>0.17</v>
      </c>
      <c r="V53" s="5">
        <v>0.17</v>
      </c>
      <c r="W53" s="5">
        <v>0</v>
      </c>
      <c r="X53" s="5">
        <v>0</v>
      </c>
      <c r="Y53" s="5">
        <v>0</v>
      </c>
    </row>
    <row r="54" spans="1:25" x14ac:dyDescent="0.25">
      <c r="A54" t="s">
        <v>9</v>
      </c>
      <c r="B54" t="s">
        <v>10</v>
      </c>
      <c r="C54" t="str">
        <f t="shared" si="1"/>
        <v>4001 - DHA</v>
      </c>
      <c r="D54" t="str">
        <f>INDEX('[1]Project Mapping'!$A:$A,MATCH($F54,'[1]Project Mapping'!$F:$F,0),0)</f>
        <v>Dahua-Test &amp; Measure</v>
      </c>
      <c r="E54" t="str">
        <f>INDEX('[1]Project Mapping'!$B:$B,MATCH($F54,'[1]Project Mapping'!$F:$F,0),0)</f>
        <v>DHA009</v>
      </c>
      <c r="F54">
        <f>ROW()-MATCH($F$1,$F:$F,0)</f>
        <v>53</v>
      </c>
      <c r="G54" t="str">
        <f>CONCATENATE($F54," - ",INDEX('[1]Project Mapping'!$C:$C,MATCH($F54,'[1]Project Mapping'!$F:$F,0),0))</f>
        <v>53 - DHA</v>
      </c>
      <c r="H54" t="str">
        <f>INDEX('[1]Project Mapping'!$D:$D,MATCH($F54,'[1]Project Mapping'!$F:$F,0),0)</f>
        <v>BU9</v>
      </c>
      <c r="I54" t="str">
        <f>INDEX('[1]Project Mapping'!$E:$E,MATCH($F54,'[1]Project Mapping'!$F:$F,0),0)</f>
        <v>IEI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</row>
    <row r="55" spans="1:25" x14ac:dyDescent="0.25">
      <c r="A55" t="s">
        <v>9</v>
      </c>
      <c r="B55" t="s">
        <v>10</v>
      </c>
      <c r="C55" t="str">
        <f t="shared" si="1"/>
        <v>4001 - FCL</v>
      </c>
      <c r="D55" t="str">
        <f>INDEX('[1]Project Mapping'!$A:$A,MATCH($F55,'[1]Project Mapping'!$F:$F,0),0)</f>
        <v>Fulham Electronic Co. Ltd.-Lighting</v>
      </c>
      <c r="E55" t="str">
        <f>INDEX('[1]Project Mapping'!$B:$B,MATCH($F55,'[1]Project Mapping'!$F:$F,0),0)</f>
        <v>FCL009</v>
      </c>
      <c r="F55">
        <f>ROW()-MATCH($F$1,$F:$F,0)</f>
        <v>54</v>
      </c>
      <c r="G55" t="str">
        <f>CONCATENATE($F55," - ",INDEX('[1]Project Mapping'!$C:$C,MATCH($F55,'[1]Project Mapping'!$F:$F,0),0))</f>
        <v>54 - FCL</v>
      </c>
      <c r="H55" t="str">
        <f>INDEX('[1]Project Mapping'!$D:$D,MATCH($F55,'[1]Project Mapping'!$F:$F,0),0)</f>
        <v>BU9</v>
      </c>
      <c r="I55" t="str">
        <f>INDEX('[1]Project Mapping'!$E:$E,MATCH($F55,'[1]Project Mapping'!$F:$F,0),0)</f>
        <v>IEI</v>
      </c>
      <c r="J55" s="5">
        <v>0.29499999999999998</v>
      </c>
      <c r="K55" s="5">
        <v>0.29499999999999998</v>
      </c>
      <c r="L55" s="5">
        <v>0.29499999999999998</v>
      </c>
      <c r="M55" s="5">
        <v>0.29499999999999998</v>
      </c>
      <c r="N55" s="5">
        <v>0.29499999999999998</v>
      </c>
      <c r="O55" s="5">
        <v>0.29499999999999998</v>
      </c>
      <c r="P55" s="5">
        <v>0.29499999999999998</v>
      </c>
      <c r="Q55" s="5">
        <v>0.29499999999999998</v>
      </c>
      <c r="R55" s="5">
        <v>0.29499999999999998</v>
      </c>
      <c r="S55" s="5">
        <v>0.29499999999999998</v>
      </c>
      <c r="T55" s="5">
        <v>0.29499999999999998</v>
      </c>
      <c r="U55" s="5">
        <v>0.29499999999999998</v>
      </c>
      <c r="V55" s="5">
        <v>0.29499999999999998</v>
      </c>
      <c r="W55" s="5">
        <v>0</v>
      </c>
      <c r="X55" s="5">
        <v>0</v>
      </c>
      <c r="Y55" s="5">
        <v>0</v>
      </c>
    </row>
    <row r="56" spans="1:25" x14ac:dyDescent="0.25">
      <c r="A56" t="s">
        <v>9</v>
      </c>
      <c r="B56" t="s">
        <v>10</v>
      </c>
      <c r="C56" t="str">
        <f t="shared" si="1"/>
        <v>4001 - WAH</v>
      </c>
      <c r="D56" t="str">
        <f>INDEX('[1]Project Mapping'!$A:$A,MATCH($F56,'[1]Project Mapping'!$F:$F,0),0)</f>
        <v>Wahoo Fitness Llc-Conn Home/City</v>
      </c>
      <c r="E56" t="str">
        <f>INDEX('[1]Project Mapping'!$B:$B,MATCH($F56,'[1]Project Mapping'!$F:$F,0),0)</f>
        <v>IBC009</v>
      </c>
      <c r="F56">
        <f>ROW()-MATCH($F$1,$F:$F,0)</f>
        <v>55</v>
      </c>
      <c r="G56" t="str">
        <f>CONCATENATE($F56," - ",INDEX('[1]Project Mapping'!$C:$C,MATCH($F56,'[1]Project Mapping'!$F:$F,0),0))</f>
        <v>55 - WAH</v>
      </c>
      <c r="H56" t="str">
        <f>INDEX('[1]Project Mapping'!$D:$D,MATCH($F56,'[1]Project Mapping'!$F:$F,0),0)</f>
        <v>BU9</v>
      </c>
      <c r="I56" t="str">
        <f>INDEX('[1]Project Mapping'!$E:$E,MATCH($F56,'[1]Project Mapping'!$F:$F,0),0)</f>
        <v>IEI</v>
      </c>
      <c r="J56" s="5">
        <v>0.3</v>
      </c>
      <c r="K56" s="5">
        <v>0.35</v>
      </c>
      <c r="L56" s="5">
        <v>0.35</v>
      </c>
      <c r="M56" s="5">
        <v>0.35</v>
      </c>
      <c r="N56" s="5">
        <v>0.35</v>
      </c>
      <c r="O56" s="5">
        <v>0.35</v>
      </c>
      <c r="P56" s="5">
        <v>0.35</v>
      </c>
      <c r="Q56" s="5">
        <v>0.35</v>
      </c>
      <c r="R56" s="5">
        <v>0.35</v>
      </c>
      <c r="S56" s="5">
        <v>0.35</v>
      </c>
      <c r="T56" s="5">
        <v>0.35</v>
      </c>
      <c r="U56" s="5">
        <v>0.35</v>
      </c>
      <c r="V56" s="5">
        <v>0.35</v>
      </c>
      <c r="W56" s="5">
        <v>0</v>
      </c>
      <c r="X56" s="5">
        <v>0</v>
      </c>
      <c r="Y56" s="5">
        <v>0</v>
      </c>
    </row>
    <row r="57" spans="1:25" x14ac:dyDescent="0.25">
      <c r="A57" t="s">
        <v>9</v>
      </c>
      <c r="B57" t="s">
        <v>10</v>
      </c>
      <c r="C57" t="str">
        <f t="shared" si="1"/>
        <v>4001 - NGE</v>
      </c>
      <c r="D57" t="str">
        <f>INDEX('[1]Project Mapping'!$A:$A,MATCH($F57,'[1]Project Mapping'!$F:$F,0),0)</f>
        <v>Netgear Inc-Connected Home</v>
      </c>
      <c r="E57" t="str">
        <f>INDEX('[1]Project Mapping'!$B:$B,MATCH($F57,'[1]Project Mapping'!$F:$F,0),0)</f>
        <v>NGE009</v>
      </c>
      <c r="F57">
        <f>ROW()-MATCH($F$1,$F:$F,0)</f>
        <v>56</v>
      </c>
      <c r="G57" t="str">
        <f>CONCATENATE($F57," - ",INDEX('[1]Project Mapping'!$C:$C,MATCH($F57,'[1]Project Mapping'!$F:$F,0),0))</f>
        <v>56 - NGE</v>
      </c>
      <c r="H57" t="str">
        <f>INDEX('[1]Project Mapping'!$D:$D,MATCH($F57,'[1]Project Mapping'!$F:$F,0),0)</f>
        <v>BU9</v>
      </c>
      <c r="I57" t="str">
        <f>INDEX('[1]Project Mapping'!$E:$E,MATCH($F57,'[1]Project Mapping'!$F:$F,0),0)</f>
        <v>CTG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</row>
    <row r="58" spans="1:25" x14ac:dyDescent="0.25">
      <c r="A58" t="s">
        <v>9</v>
      </c>
      <c r="B58" t="s">
        <v>10</v>
      </c>
      <c r="C58" t="str">
        <f t="shared" si="1"/>
        <v>4001 - NLS</v>
      </c>
      <c r="D58" t="str">
        <f>INDEX('[1]Project Mapping'!$A:$A,MATCH($F58,'[1]Project Mapping'!$F:$F,0),0)</f>
        <v>Nautilus Inc-Conn Home/City</v>
      </c>
      <c r="E58" t="str">
        <f>INDEX('[1]Project Mapping'!$B:$B,MATCH($F58,'[1]Project Mapping'!$F:$F,0),0)</f>
        <v>NLS009</v>
      </c>
      <c r="F58">
        <f>ROW()-MATCH($F$1,$F:$F,0)</f>
        <v>57</v>
      </c>
      <c r="G58" t="str">
        <f>CONCATENATE($F58," - ",INDEX('[1]Project Mapping'!$C:$C,MATCH($F58,'[1]Project Mapping'!$F:$F,0),0))</f>
        <v>57 - NLS</v>
      </c>
      <c r="H58" t="str">
        <f>INDEX('[1]Project Mapping'!$D:$D,MATCH($F58,'[1]Project Mapping'!$F:$F,0),0)</f>
        <v>BU9</v>
      </c>
      <c r="I58" t="str">
        <f>INDEX('[1]Project Mapping'!$E:$E,MATCH($F58,'[1]Project Mapping'!$F:$F,0),0)</f>
        <v>IEI</v>
      </c>
      <c r="J58" s="5">
        <v>0.24</v>
      </c>
      <c r="K58" s="5">
        <v>0.26</v>
      </c>
      <c r="L58" s="5">
        <v>0.26</v>
      </c>
      <c r="M58" s="5">
        <v>0.26</v>
      </c>
      <c r="N58" s="5">
        <v>0.26</v>
      </c>
      <c r="O58" s="5">
        <v>0.26</v>
      </c>
      <c r="P58" s="5">
        <v>0.26</v>
      </c>
      <c r="Q58" s="5">
        <v>0.26</v>
      </c>
      <c r="R58" s="5">
        <v>0.26</v>
      </c>
      <c r="S58" s="5">
        <v>0.26</v>
      </c>
      <c r="T58" s="5">
        <v>0.26</v>
      </c>
      <c r="U58" s="5">
        <v>0.26</v>
      </c>
      <c r="V58" s="5">
        <v>0.26</v>
      </c>
      <c r="W58" s="5">
        <v>0</v>
      </c>
      <c r="X58" s="5">
        <v>0</v>
      </c>
      <c r="Y58" s="5">
        <v>0</v>
      </c>
    </row>
    <row r="59" spans="1:25" x14ac:dyDescent="0.25">
      <c r="A59" t="s">
        <v>9</v>
      </c>
      <c r="B59" t="s">
        <v>10</v>
      </c>
      <c r="C59" t="str">
        <f t="shared" si="1"/>
        <v>4001 - SRW</v>
      </c>
      <c r="D59" t="str">
        <f>INDEX('[1]Project Mapping'!$A:$A,MATCH($F59,'[1]Project Mapping'!$F:$F,0),0)</f>
        <v>Sierra Wireless-Enterprse Rtrs</v>
      </c>
      <c r="E59" t="str">
        <f>INDEX('[1]Project Mapping'!$B:$B,MATCH($F59,'[1]Project Mapping'!$F:$F,0),0)</f>
        <v>SRW009</v>
      </c>
      <c r="F59">
        <f>ROW()-MATCH($F$1,$F:$F,0)</f>
        <v>58</v>
      </c>
      <c r="G59" t="str">
        <f>CONCATENATE($F59," - ",INDEX('[1]Project Mapping'!$C:$C,MATCH($F59,'[1]Project Mapping'!$F:$F,0),0))</f>
        <v>58 - SRW</v>
      </c>
      <c r="H59" t="str">
        <f>INDEX('[1]Project Mapping'!$D:$D,MATCH($F59,'[1]Project Mapping'!$F:$F,0),0)</f>
        <v>BU9</v>
      </c>
      <c r="I59" t="str">
        <f>INDEX('[1]Project Mapping'!$E:$E,MATCH($F59,'[1]Project Mapping'!$F:$F,0),0)</f>
        <v>CEC</v>
      </c>
      <c r="J59" s="5">
        <v>0.18</v>
      </c>
      <c r="K59" s="5">
        <v>0.184</v>
      </c>
      <c r="L59" s="5">
        <v>0.183</v>
      </c>
      <c r="M59" s="5">
        <v>0.18</v>
      </c>
      <c r="N59" s="5">
        <v>0.189</v>
      </c>
      <c r="O59" s="5">
        <v>0.189</v>
      </c>
      <c r="P59" s="5">
        <v>0.189</v>
      </c>
      <c r="Q59" s="5">
        <v>0.184</v>
      </c>
      <c r="R59" s="5">
        <v>0.184</v>
      </c>
      <c r="S59" s="5">
        <v>0.184</v>
      </c>
      <c r="T59" s="5">
        <v>0.184</v>
      </c>
      <c r="U59" s="5">
        <v>0.184</v>
      </c>
      <c r="V59" s="5">
        <v>0.184</v>
      </c>
      <c r="W59" s="5">
        <v>0</v>
      </c>
      <c r="X59" s="5">
        <v>0</v>
      </c>
      <c r="Y59" s="5">
        <v>0</v>
      </c>
    </row>
    <row r="60" spans="1:25" x14ac:dyDescent="0.25">
      <c r="A60" t="s">
        <v>9</v>
      </c>
      <c r="B60" t="s">
        <v>10</v>
      </c>
      <c r="C60" t="str">
        <f t="shared" si="1"/>
        <v>4001 - OCT</v>
      </c>
      <c r="D60" t="str">
        <f>INDEX('[1]Project Mapping'!$A:$A,MATCH($F60,'[1]Project Mapping'!$F:$F,0),0)</f>
        <v>Other Customers-CTG Other</v>
      </c>
      <c r="E60" t="str">
        <f>INDEX('[1]Project Mapping'!$B:$B,MATCH($F60,'[1]Project Mapping'!$F:$F,0),0)</f>
        <v>ZZYCTG</v>
      </c>
      <c r="F60">
        <f>ROW()-MATCH($F$1,$F:$F,0)</f>
        <v>59</v>
      </c>
      <c r="G60" t="str">
        <f>CONCATENATE($F60," - ",INDEX('[1]Project Mapping'!$C:$C,MATCH($F60,'[1]Project Mapping'!$F:$F,0),0))</f>
        <v>59 - OCT</v>
      </c>
      <c r="H60" t="str">
        <f>INDEX('[1]Project Mapping'!$D:$D,MATCH($F60,'[1]Project Mapping'!$F:$F,0),0)</f>
        <v>BU9</v>
      </c>
      <c r="I60" t="str">
        <f>INDEX('[1]Project Mapping'!$E:$E,MATCH($F60,'[1]Project Mapping'!$F:$F,0),0)</f>
        <v>CTG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</row>
    <row r="61" spans="1:25" x14ac:dyDescent="0.25">
      <c r="A61" t="s">
        <v>9</v>
      </c>
      <c r="B61" t="s">
        <v>10</v>
      </c>
      <c r="C61" t="str">
        <f t="shared" si="1"/>
        <v>4001 - ZCT</v>
      </c>
      <c r="D61" t="str">
        <f>INDEX('[1]Project Mapping'!$A:$A,MATCH($F61,'[1]Project Mapping'!$F:$F,0),0)</f>
        <v>Unabsorbed Business Partner-Other CTG/Personal Sys</v>
      </c>
      <c r="E61" t="str">
        <f>INDEX('[1]Project Mapping'!$B:$B,MATCH($F61,'[1]Project Mapping'!$F:$F,0),0)</f>
        <v>ZZZCTG</v>
      </c>
      <c r="F61">
        <f>ROW()-MATCH($F$1,$F:$F,0)</f>
        <v>60</v>
      </c>
      <c r="G61" t="str">
        <f>CONCATENATE($F61," - ",INDEX('[1]Project Mapping'!$C:$C,MATCH($F61,'[1]Project Mapping'!$F:$F,0),0))</f>
        <v>60 - ZCT</v>
      </c>
      <c r="H61" t="str">
        <f>INDEX('[1]Project Mapping'!$D:$D,MATCH($F61,'[1]Project Mapping'!$F:$F,0),0)</f>
        <v>SH</v>
      </c>
      <c r="I61" t="str">
        <f>INDEX('[1]Project Mapping'!$E:$E,MATCH($F61,'[1]Project Mapping'!$F:$F,0),0)</f>
        <v>CTG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</row>
    <row r="62" spans="1:25" x14ac:dyDescent="0.25">
      <c r="A62" t="s">
        <v>9</v>
      </c>
      <c r="B62" t="s">
        <v>10</v>
      </c>
      <c r="C62" t="str">
        <f t="shared" si="1"/>
        <v>4001 - ZIE</v>
      </c>
      <c r="D62" t="str">
        <f>INDEX('[1]Project Mapping'!$A:$A,MATCH($F62,'[1]Project Mapping'!$F:$F,0),0)</f>
        <v>Unabsorbed Business Partner-Other Ind</v>
      </c>
      <c r="E62" t="str">
        <f>INDEX('[1]Project Mapping'!$B:$B,MATCH($F62,'[1]Project Mapping'!$F:$F,0),0)</f>
        <v>ZZZIEI</v>
      </c>
      <c r="F62">
        <f>ROW()-MATCH($F$1,$F:$F,0)</f>
        <v>61</v>
      </c>
      <c r="G62" t="str">
        <f>CONCATENATE($F62," - ",INDEX('[1]Project Mapping'!$C:$C,MATCH($F62,'[1]Project Mapping'!$F:$F,0),0))</f>
        <v>61 - ZIE</v>
      </c>
      <c r="H62" t="str">
        <f>INDEX('[1]Project Mapping'!$D:$D,MATCH($F62,'[1]Project Mapping'!$F:$F,0),0)</f>
        <v>SH</v>
      </c>
      <c r="I62" t="str">
        <f>INDEX('[1]Project Mapping'!$E:$E,MATCH($F62,'[1]Project Mapping'!$F:$F,0),0)</f>
        <v>IEI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</row>
    <row r="63" spans="1:25" x14ac:dyDescent="0.25">
      <c r="A63" t="s">
        <v>9</v>
      </c>
      <c r="B63" t="s">
        <v>10</v>
      </c>
      <c r="C63" t="str">
        <f t="shared" si="1"/>
        <v>4001 - ZCE</v>
      </c>
      <c r="D63" t="str">
        <f>INDEX('[1]Project Mapping'!$A:$A,MATCH($F63,'[1]Project Mapping'!$F:$F,0),0)</f>
        <v>Unabsorbed Business Partner-Others CEC</v>
      </c>
      <c r="E63" t="str">
        <f>INDEX('[1]Project Mapping'!$B:$B,MATCH($F63,'[1]Project Mapping'!$F:$F,0),0)</f>
        <v>ZZZCEC</v>
      </c>
      <c r="F63">
        <f>ROW()-MATCH($F$1,$F:$F,0)</f>
        <v>62</v>
      </c>
      <c r="G63" t="str">
        <f>CONCATENATE($F63," - ",INDEX('[1]Project Mapping'!$C:$C,MATCH($F63,'[1]Project Mapping'!$F:$F,0),0))</f>
        <v>62 - ZCE</v>
      </c>
      <c r="H63" t="str">
        <f>INDEX('[1]Project Mapping'!$D:$D,MATCH($F63,'[1]Project Mapping'!$F:$F,0),0)</f>
        <v>SQ</v>
      </c>
      <c r="I63" t="str">
        <f>INDEX('[1]Project Mapping'!$E:$E,MATCH($F63,'[1]Project Mapping'!$F:$F,0),0)</f>
        <v>CEC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</row>
    <row r="64" spans="1:25" x14ac:dyDescent="0.25">
      <c r="A64" t="s">
        <v>9</v>
      </c>
      <c r="B64" t="s">
        <v>10</v>
      </c>
      <c r="C64" t="str">
        <f t="shared" si="1"/>
        <v>4001 - ZHR</v>
      </c>
      <c r="D64" t="str">
        <f>INDEX('[1]Project Mapping'!$A:$A,MATCH($F64,'[1]Project Mapping'!$F:$F,0),0)</f>
        <v>Unabsorbed Business Partner-Other Medical</v>
      </c>
      <c r="E64" t="str">
        <f>INDEX('[1]Project Mapping'!$B:$B,MATCH($F64,'[1]Project Mapping'!$F:$F,0),0)</f>
        <v>ZZZHRS</v>
      </c>
      <c r="F64">
        <f>ROW()-MATCH($F$1,$F:$F,0)</f>
        <v>63</v>
      </c>
      <c r="G64" t="str">
        <f>CONCATENATE($F64," - ",INDEX('[1]Project Mapping'!$C:$C,MATCH($F64,'[1]Project Mapping'!$F:$F,0),0))</f>
        <v>63 - ZHR</v>
      </c>
      <c r="H64" t="str">
        <f>INDEX('[1]Project Mapping'!$D:$D,MATCH($F64,'[1]Project Mapping'!$F:$F,0),0)</f>
        <v>SQ</v>
      </c>
      <c r="I64" t="str">
        <f>INDEX('[1]Project Mapping'!$E:$E,MATCH($F64,'[1]Project Mapping'!$F:$F,0),0)</f>
        <v>HRS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2018-11-26T06:24:37Z</dcterms:modified>
</cp:coreProperties>
</file>